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rshepherd9397/Desktop/"/>
    </mc:Choice>
  </mc:AlternateContent>
  <xr:revisionPtr revIDLastSave="0" documentId="8_{3B5EE8EA-EA03-C145-9EC2-C788A3534CB9}" xr6:coauthVersionLast="47" xr6:coauthVersionMax="47" xr10:uidLastSave="{00000000-0000-0000-0000-000000000000}"/>
  <bookViews>
    <workbookView xWindow="0" yWindow="0" windowWidth="51200" windowHeight="28800" xr2:uid="{00000000-000D-0000-FFFF-FFFF00000000}"/>
  </bookViews>
  <sheets>
    <sheet name="Sheet1" sheetId="1" r:id="rId1"/>
  </sheets>
  <definedNames>
    <definedName name="_xlnm.Print_Titles" localSheetId="0">Sheet1!$A:$D,Sheet1!$1:$2</definedName>
    <definedName name="QB_COLUMN_102101" localSheetId="0" hidden="1">Sheet1!$AC$2</definedName>
    <definedName name="QB_COLUMN_112101" localSheetId="0" hidden="1">Sheet1!$AE$2</definedName>
    <definedName name="QB_COLUMN_13101" localSheetId="0" hidden="1">Sheet1!$Y$2</definedName>
    <definedName name="QB_COLUMN_132101" localSheetId="0" hidden="1">Sheet1!$G$2</definedName>
    <definedName name="QB_COLUMN_142200" localSheetId="0" hidden="1">Sheet1!$O$1</definedName>
    <definedName name="QB_COLUMN_142201" localSheetId="0" hidden="1">Sheet1!$O$2</definedName>
    <definedName name="QB_COLUMN_152101" localSheetId="0" hidden="1">Sheet1!$AA$2</definedName>
    <definedName name="QB_COLUMN_182200" localSheetId="0" hidden="1">Sheet1!$M$1</definedName>
    <definedName name="QB_COLUMN_182201" localSheetId="0" hidden="1">Sheet1!$M$2</definedName>
    <definedName name="QB_COLUMN_22200" localSheetId="0" hidden="1">Sheet1!$K$1</definedName>
    <definedName name="QB_COLUMN_22201" localSheetId="0" hidden="1">Sheet1!$K$2</definedName>
    <definedName name="QB_COLUMN_32200" localSheetId="0" hidden="1">Sheet1!$Q$1</definedName>
    <definedName name="QB_COLUMN_32201" localSheetId="0" hidden="1">Sheet1!$Q$2</definedName>
    <definedName name="QB_COLUMN_42200" localSheetId="0" hidden="1">Sheet1!$S$1</definedName>
    <definedName name="QB_COLUMN_42201" localSheetId="0" hidden="1">Sheet1!$S$2</definedName>
    <definedName name="QB_COLUMN_423011" localSheetId="0" hidden="1">Sheet1!$AG$2</definedName>
    <definedName name="QB_COLUMN_52200" localSheetId="0" hidden="1">Sheet1!$U$1</definedName>
    <definedName name="QB_COLUMN_52201" localSheetId="0" hidden="1">Sheet1!$U$2</definedName>
    <definedName name="QB_COLUMN_72200" localSheetId="0" hidden="1">Sheet1!$W$1</definedName>
    <definedName name="QB_COLUMN_72201" localSheetId="0" hidden="1">Sheet1!$W$2</definedName>
    <definedName name="QB_COLUMN_82101" localSheetId="0" hidden="1">Sheet1!$E$2</definedName>
    <definedName name="QB_COLUMN_92101" localSheetId="0" hidden="1">Sheet1!$I$2</definedName>
    <definedName name="QB_DATA_0" localSheetId="0" hidden="1">Sheet1!$5:$5,Sheet1!$6:$6,Sheet1!$7:$7,Sheet1!$8:$8,Sheet1!$9:$9,Sheet1!$10:$10,Sheet1!$13:$13,Sheet1!$14:$14,Sheet1!$15:$15,Sheet1!$16:$16,Sheet1!$17:$17,Sheet1!$18:$18,Sheet1!$19:$19,Sheet1!$20:$20,Sheet1!$21:$21,Sheet1!$22:$22</definedName>
    <definedName name="QB_DATA_1" localSheetId="0" hidden="1">Sheet1!$23:$23,Sheet1!$24:$24,Sheet1!$25:$25,Sheet1!$26:$26,Sheet1!$27:$27,Sheet1!$28:$28,Sheet1!$29:$29</definedName>
    <definedName name="QB_FORMULA_0" localSheetId="0" hidden="1">Sheet1!$Y$5,Sheet1!$AG$5,Sheet1!$Y$6,Sheet1!$AG$6,Sheet1!$Y$7,Sheet1!$AG$7,Sheet1!$Y$8,Sheet1!$AG$8,Sheet1!$Y$9,Sheet1!$AG$9,Sheet1!$Y$10,Sheet1!$AG$10,Sheet1!$E$11,Sheet1!$G$11,Sheet1!$I$11,Sheet1!$K$11</definedName>
    <definedName name="QB_FORMULA_1" localSheetId="0" hidden="1">Sheet1!$M$11,Sheet1!$O$11,Sheet1!$Q$11,Sheet1!$S$11,Sheet1!$U$11,Sheet1!$W$11,Sheet1!$Y$11,Sheet1!$AA$11,Sheet1!$AC$11,Sheet1!$AE$11,Sheet1!$AG$11,Sheet1!$Y$13,Sheet1!$AG$13,Sheet1!$Y$14,Sheet1!$AG$14,Sheet1!$Y$15</definedName>
    <definedName name="QB_FORMULA_2" localSheetId="0" hidden="1">Sheet1!$AG$15,Sheet1!$Y$16,Sheet1!$AG$16,Sheet1!$Y$17,Sheet1!$AG$17,Sheet1!$Y$18,Sheet1!$AG$18,Sheet1!$Y$19,Sheet1!$AG$19,Sheet1!$Y$20,Sheet1!$AG$20,Sheet1!$Y$21,Sheet1!$AG$21,Sheet1!$Y$22,Sheet1!$AG$22,Sheet1!$Y$23</definedName>
    <definedName name="QB_FORMULA_3" localSheetId="0" hidden="1">Sheet1!$AG$23,Sheet1!$Y$24,Sheet1!$AG$24,Sheet1!$Y$25,Sheet1!$AG$25,Sheet1!$Y$26,Sheet1!$AG$26,Sheet1!$Y$27,Sheet1!$AG$27,Sheet1!$Y$28,Sheet1!$AG$28,Sheet1!$Y$29,Sheet1!$AG$29,Sheet1!$E$30,Sheet1!$G$30,Sheet1!$I$30</definedName>
    <definedName name="QB_FORMULA_4" localSheetId="0" hidden="1">Sheet1!$K$30,Sheet1!$M$30,Sheet1!$O$30,Sheet1!$Q$30,Sheet1!$S$30,Sheet1!$U$30,Sheet1!$W$30,Sheet1!$Y$30,Sheet1!$AA$30,Sheet1!$AC$30,Sheet1!$AE$30,Sheet1!$AG$30,Sheet1!$E$31,Sheet1!$G$31,Sheet1!$I$31,Sheet1!$K$31</definedName>
    <definedName name="QB_FORMULA_5" localSheetId="0" hidden="1">Sheet1!$M$31,Sheet1!$O$31,Sheet1!$Q$31,Sheet1!$S$31,Sheet1!$U$31,Sheet1!$W$31,Sheet1!$Y$31,Sheet1!$AA$31,Sheet1!$AC$31,Sheet1!$AE$31,Sheet1!$AG$31,Sheet1!$E$32,Sheet1!$G$32,Sheet1!$I$32,Sheet1!$K$32,Sheet1!$M$32</definedName>
    <definedName name="QB_FORMULA_6" localSheetId="0" hidden="1">Sheet1!$O$32,Sheet1!$Q$32,Sheet1!$S$32,Sheet1!$U$32,Sheet1!$W$32,Sheet1!$Y$32,Sheet1!$AA$32,Sheet1!$AC$32,Sheet1!$AE$32,Sheet1!$AG$32</definedName>
    <definedName name="QB_ROW_183010" localSheetId="0" hidden="1">Sheet1!$A$32</definedName>
    <definedName name="QB_ROW_190110" localSheetId="0" hidden="1">Sheet1!$B$3</definedName>
    <definedName name="QB_ROW_192300" localSheetId="0" hidden="1">Sheet1!$D$13</definedName>
    <definedName name="QB_ROW_193110" localSheetId="0" hidden="1">Sheet1!$B$31</definedName>
    <definedName name="QB_ROW_200210" localSheetId="0" hidden="1">Sheet1!$C$4</definedName>
    <definedName name="QB_ROW_203210" localSheetId="0" hidden="1">Sheet1!$C$11</definedName>
    <definedName name="QB_ROW_210210" localSheetId="0" hidden="1">Sheet1!$C$12</definedName>
    <definedName name="QB_ROW_213210" localSheetId="0" hidden="1">Sheet1!$C$30</definedName>
    <definedName name="QB_ROW_232300" localSheetId="0" hidden="1">Sheet1!$D$5</definedName>
    <definedName name="QB_ROW_242300" localSheetId="0" hidden="1">Sheet1!$D$6</definedName>
    <definedName name="QB_ROW_263300" localSheetId="0" hidden="1">Sheet1!$D$14</definedName>
    <definedName name="QB_ROW_342300" localSheetId="0" hidden="1">Sheet1!$D$16</definedName>
    <definedName name="QB_ROW_472300" localSheetId="0" hidden="1">Sheet1!$D$8</definedName>
    <definedName name="QB_ROW_532300" localSheetId="0" hidden="1">Sheet1!$D$17</definedName>
    <definedName name="QB_ROW_552300" localSheetId="0" hidden="1">Sheet1!$D$7</definedName>
    <definedName name="QB_ROW_572300" localSheetId="0" hidden="1">Sheet1!$D$19</definedName>
    <definedName name="QB_ROW_582300" localSheetId="0" hidden="1">Sheet1!$D$21</definedName>
    <definedName name="QB_ROW_592300" localSheetId="0" hidden="1">Sheet1!$D$22</definedName>
    <definedName name="QB_ROW_602300" localSheetId="0" hidden="1">Sheet1!$D$24</definedName>
    <definedName name="QB_ROW_62300" localSheetId="0" hidden="1">Sheet1!$D$29</definedName>
    <definedName name="QB_ROW_632300" localSheetId="0" hidden="1">Sheet1!$D$25</definedName>
    <definedName name="QB_ROW_642300" localSheetId="0" hidden="1">Sheet1!$D$26</definedName>
    <definedName name="QB_ROW_672300" localSheetId="0" hidden="1">Sheet1!$D$10</definedName>
    <definedName name="QB_ROW_712300" localSheetId="0" hidden="1">Sheet1!$D$27</definedName>
    <definedName name="QB_ROW_752300" localSheetId="0" hidden="1">Sheet1!$D$28</definedName>
    <definedName name="QB_ROW_792300" localSheetId="0" hidden="1">Sheet1!$D$9</definedName>
    <definedName name="QB_ROW_862300" localSheetId="0" hidden="1">Sheet1!$D$18</definedName>
    <definedName name="QB_ROW_902300" localSheetId="0" hidden="1">Sheet1!$D$15</definedName>
    <definedName name="QB_ROW_982300" localSheetId="0" hidden="1">Sheet1!$D$20</definedName>
    <definedName name="QB_ROW_992300" localSheetId="0" hidden="1">Sheet1!$D$23</definedName>
    <definedName name="QBCANSUPPORTUPDATE" localSheetId="0">TRUE</definedName>
    <definedName name="QBCOMPANYFILENAME" localSheetId="0">"C:\Users\Public\Documents\Intuit\QuickBooks\Company Files\Denman Island Residents Association.qbw"</definedName>
    <definedName name="QBENDDATE" localSheetId="0">20231231</definedName>
    <definedName name="QBHEADERSONSCREEN" localSheetId="0">FALSE</definedName>
    <definedName name="QBMETADATASIZE" localSheetId="0">5899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19</definedName>
    <definedName name="QBREPORTCOMPANYID" localSheetId="0">"835eba0ce7c14af78153af91720b9384"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0</definedName>
    <definedName name="QBREPORTTYPE" localSheetId="0">3</definedName>
    <definedName name="QBROWHEADERS" localSheetId="0">4</definedName>
    <definedName name="QBSTARTDATE" localSheetId="0">20230101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32" i="1" s="1"/>
  <c r="AE30" i="1"/>
  <c r="AC30" i="1"/>
  <c r="AA30" i="1"/>
  <c r="W30" i="1"/>
  <c r="U30" i="1"/>
  <c r="S30" i="1"/>
  <c r="Q30" i="1"/>
  <c r="O30" i="1"/>
  <c r="M30" i="1"/>
  <c r="K30" i="1"/>
  <c r="Y30" i="1" s="1"/>
  <c r="AG30" i="1" s="1"/>
  <c r="I30" i="1"/>
  <c r="G30" i="1"/>
  <c r="E30" i="1"/>
  <c r="Y29" i="1"/>
  <c r="AG29" i="1" s="1"/>
  <c r="AG28" i="1"/>
  <c r="Y28" i="1"/>
  <c r="Y27" i="1"/>
  <c r="AG27" i="1" s="1"/>
  <c r="Y26" i="1"/>
  <c r="AG26" i="1" s="1"/>
  <c r="Y25" i="1"/>
  <c r="AG25" i="1" s="1"/>
  <c r="Y24" i="1"/>
  <c r="AG24" i="1" s="1"/>
  <c r="Y23" i="1"/>
  <c r="AG23" i="1" s="1"/>
  <c r="AG22" i="1"/>
  <c r="Y22" i="1"/>
  <c r="Y21" i="1"/>
  <c r="AG21" i="1" s="1"/>
  <c r="AG20" i="1"/>
  <c r="Y20" i="1"/>
  <c r="Y19" i="1"/>
  <c r="AG19" i="1" s="1"/>
  <c r="Y18" i="1"/>
  <c r="AG18" i="1" s="1"/>
  <c r="Y17" i="1"/>
  <c r="AG17" i="1" s="1"/>
  <c r="Y16" i="1"/>
  <c r="AG16" i="1" s="1"/>
  <c r="Y15" i="1"/>
  <c r="AG15" i="1" s="1"/>
  <c r="Y14" i="1"/>
  <c r="AG14" i="1" s="1"/>
  <c r="Y13" i="1"/>
  <c r="AG13" i="1" s="1"/>
  <c r="AE11" i="1"/>
  <c r="AE31" i="1" s="1"/>
  <c r="AE32" i="1" s="1"/>
  <c r="AC11" i="1"/>
  <c r="AC31" i="1" s="1"/>
  <c r="AC32" i="1" s="1"/>
  <c r="AA11" i="1"/>
  <c r="AA31" i="1" s="1"/>
  <c r="AA32" i="1" s="1"/>
  <c r="W11" i="1"/>
  <c r="W31" i="1" s="1"/>
  <c r="W32" i="1" s="1"/>
  <c r="U11" i="1"/>
  <c r="U31" i="1" s="1"/>
  <c r="U32" i="1" s="1"/>
  <c r="S11" i="1"/>
  <c r="S31" i="1" s="1"/>
  <c r="S32" i="1" s="1"/>
  <c r="Q11" i="1"/>
  <c r="Q31" i="1" s="1"/>
  <c r="Q32" i="1" s="1"/>
  <c r="O11" i="1"/>
  <c r="O31" i="1" s="1"/>
  <c r="O32" i="1" s="1"/>
  <c r="M11" i="1"/>
  <c r="M31" i="1" s="1"/>
  <c r="M32" i="1" s="1"/>
  <c r="K11" i="1"/>
  <c r="Y11" i="1" s="1"/>
  <c r="I11" i="1"/>
  <c r="G11" i="1"/>
  <c r="G31" i="1" s="1"/>
  <c r="G32" i="1" s="1"/>
  <c r="E11" i="1"/>
  <c r="E31" i="1" s="1"/>
  <c r="Y10" i="1"/>
  <c r="AG10" i="1" s="1"/>
  <c r="Y9" i="1"/>
  <c r="AG9" i="1" s="1"/>
  <c r="Y8" i="1"/>
  <c r="AG8" i="1" s="1"/>
  <c r="Y7" i="1"/>
  <c r="AG7" i="1" s="1"/>
  <c r="Y6" i="1"/>
  <c r="AG6" i="1" s="1"/>
  <c r="Y5" i="1"/>
  <c r="AG5" i="1" s="1"/>
  <c r="E32" i="1" l="1"/>
  <c r="K31" i="1"/>
  <c r="AG11" i="1"/>
  <c r="Y31" i="1" l="1"/>
  <c r="AG31" i="1" s="1"/>
  <c r="K32" i="1"/>
  <c r="Y32" i="1" s="1"/>
  <c r="AG32" i="1"/>
</calcChain>
</file>

<file path=xl/sharedStrings.xml><?xml version="1.0" encoding="utf-8"?>
<sst xmlns="http://schemas.openxmlformats.org/spreadsheetml/2006/main" count="52" uniqueCount="46">
  <si>
    <t>Bill Mee Park</t>
  </si>
  <si>
    <t>Bottle Depot</t>
  </si>
  <si>
    <t>Community Dock</t>
  </si>
  <si>
    <t>(DIRA)</t>
  </si>
  <si>
    <t>Administration</t>
  </si>
  <si>
    <t>Climate Action</t>
  </si>
  <si>
    <t>DW Boat Launch</t>
  </si>
  <si>
    <t>Graham Lake Dock</t>
  </si>
  <si>
    <t>Parks</t>
  </si>
  <si>
    <t>Pesticide Awareness</t>
  </si>
  <si>
    <t>Trails</t>
  </si>
  <si>
    <t>Total DIRA</t>
  </si>
  <si>
    <t>Eliminations</t>
  </si>
  <si>
    <t>Old School</t>
  </si>
  <si>
    <t>Waste Management</t>
  </si>
  <si>
    <t>TOTAL</t>
  </si>
  <si>
    <t>Ordinary Income/Expense</t>
  </si>
  <si>
    <t>Income</t>
  </si>
  <si>
    <t>43720 · Amts rec'd from Muni/Reg Gov't</t>
  </si>
  <si>
    <t>43730 · Amts rec'd from Prov/Terr Gov't</t>
  </si>
  <si>
    <t>43760 · Other gifts - not receipted</t>
  </si>
  <si>
    <t>45000 · Investments</t>
  </si>
  <si>
    <t>49900 · Other Income</t>
  </si>
  <si>
    <t>5000 · Rev. from sale of good and serv</t>
  </si>
  <si>
    <t>Total Income</t>
  </si>
  <si>
    <t>Expense</t>
  </si>
  <si>
    <t>60000 · Advertising and Promotion</t>
  </si>
  <si>
    <t>60300 · Awards and Grants</t>
  </si>
  <si>
    <t>62900 · Depreciation Expense</t>
  </si>
  <si>
    <t>62920 · Cost of Assets on disposal</t>
  </si>
  <si>
    <t>64900 · Office and Admin Expense</t>
  </si>
  <si>
    <t>64950 · Insurance</t>
  </si>
  <si>
    <t>65100 · Materials/Supplies Non-Office</t>
  </si>
  <si>
    <t>65110 · Bottle Depot Refundables</t>
  </si>
  <si>
    <t>65170 · Travel and training</t>
  </si>
  <si>
    <t>65200 · Facilities Maintenance</t>
  </si>
  <si>
    <t>65300 · Waste Disposal Expense</t>
  </si>
  <si>
    <t>66000 · Payroll Expenses</t>
  </si>
  <si>
    <t>66700 · Professional Fees</t>
  </si>
  <si>
    <t>67100 · Rent Expense</t>
  </si>
  <si>
    <t>68000 · Taxes -GST</t>
  </si>
  <si>
    <t>68600 · Utilities</t>
  </si>
  <si>
    <t>69800 · Uncategorized Expenses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</si>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</sst>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39" fontId="2" fillId="0" borderId="0" xfId="0" applyNumberFormat="1" applyFont="1"/>
    <xf numFmtId="49" fontId="2" fillId="0" borderId="0" xfId="0" applyNumberFormat="1" applyFont="1"/>
    <xf numFmtId="39" fontId="2" fillId="0" borderId="2" xfId="0" applyNumberFormat="1" applyFont="1" applyBorder="1"/>
    <xf numFmtId="39" fontId="2" fillId="0" borderId="3" xfId="0" applyNumberFormat="1" applyFont="1" applyBorder="1"/>
    <xf numFmtId="39" fontId="1" fillId="0" borderId="4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EDC5E8D1-467B-5FE9-8162-5C5717AA064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"/>
  <sheetViews>
    <sheetView tabSelected="1" workbookViewId="0">
      <selection activeCell="D2" sqref="D2"/>
    </sheetView>
  </sheetViews>
  <sheetFormatPr baseColWidth="10" defaultColWidth="8.83203125" defaultRowHeight="15" x14ac:dyDescent="0.2"/>
  <cols>
    <col min="1" max="3" width="3" style="2" customWidth="1"/>
    <col min="4" max="4" width="32.6640625" style="2" customWidth="1"/>
    <col min="5" max="5" width="11.1640625" style="1" bestFit="1" customWidth="1"/>
    <col min="6" max="6" width="2.33203125" style="1" customWidth="1"/>
    <col min="7" max="7" width="10.5" style="1" bestFit="1" customWidth="1"/>
    <col min="8" max="8" width="2.33203125" style="1" customWidth="1"/>
    <col min="9" max="9" width="14.5" style="1" bestFit="1" customWidth="1"/>
    <col min="10" max="10" width="2.33203125" style="1" customWidth="1"/>
    <col min="11" max="11" width="12.6640625" style="1" bestFit="1" customWidth="1"/>
    <col min="12" max="12" width="2.33203125" style="1" customWidth="1"/>
    <col min="13" max="13" width="12.5" style="1" bestFit="1" customWidth="1"/>
    <col min="14" max="14" width="2.33203125" style="1" customWidth="1"/>
    <col min="15" max="15" width="13.5" style="1" bestFit="1" customWidth="1"/>
    <col min="16" max="16" width="2.33203125" style="1" customWidth="1"/>
    <col min="17" max="17" width="15.83203125" style="1" bestFit="1" customWidth="1"/>
    <col min="18" max="18" width="2.33203125" style="1" customWidth="1"/>
    <col min="19" max="19" width="7.5" style="1" bestFit="1" customWidth="1"/>
    <col min="20" max="20" width="2.33203125" style="1" customWidth="1"/>
    <col min="21" max="21" width="18.1640625" style="1" bestFit="1" customWidth="1"/>
    <col min="22" max="22" width="2.33203125" style="1" customWidth="1"/>
    <col min="23" max="23" width="7" style="1" bestFit="1" customWidth="1"/>
    <col min="24" max="24" width="2.33203125" style="1" customWidth="1"/>
    <col min="25" max="25" width="9.33203125" style="1" bestFit="1" customWidth="1"/>
    <col min="26" max="26" width="2.33203125" style="1" customWidth="1"/>
    <col min="27" max="27" width="10.5" style="1" bestFit="1" customWidth="1"/>
    <col min="28" max="28" width="2.33203125" style="1" customWidth="1"/>
    <col min="29" max="29" width="9.33203125" style="1" bestFit="1" customWidth="1"/>
    <col min="30" max="30" width="2.33203125" style="1" customWidth="1"/>
    <col min="31" max="31" width="16.6640625" style="1" bestFit="1" customWidth="1"/>
    <col min="32" max="32" width="2.33203125" style="1" customWidth="1"/>
    <col min="33" max="33" width="8.6640625" style="1" bestFit="1" customWidth="1"/>
  </cols>
  <sheetData>
    <row r="1" spans="1:33" s="11" customFormat="1" x14ac:dyDescent="0.2">
      <c r="A1" s="9"/>
      <c r="B1" s="9"/>
      <c r="C1" s="9"/>
      <c r="D1" s="9"/>
      <c r="E1" s="10"/>
      <c r="F1" s="10"/>
      <c r="G1" s="10"/>
      <c r="H1" s="10"/>
      <c r="I1" s="10"/>
      <c r="J1" s="10"/>
      <c r="K1" s="9" t="s">
        <v>4</v>
      </c>
      <c r="L1" s="10"/>
      <c r="M1" s="9" t="s">
        <v>5</v>
      </c>
      <c r="N1" s="10"/>
      <c r="O1" s="9" t="s">
        <v>6</v>
      </c>
      <c r="P1" s="10"/>
      <c r="Q1" s="9" t="s">
        <v>7</v>
      </c>
      <c r="R1" s="10"/>
      <c r="S1" s="9" t="s">
        <v>8</v>
      </c>
      <c r="T1" s="10"/>
      <c r="U1" s="9" t="s">
        <v>9</v>
      </c>
      <c r="V1" s="10"/>
      <c r="W1" s="9" t="s">
        <v>10</v>
      </c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s="11" customFormat="1" ht="16" thickBot="1" x14ac:dyDescent="0.25">
      <c r="A2" s="9"/>
      <c r="B2" s="9"/>
      <c r="C2" s="9"/>
      <c r="D2" s="9"/>
      <c r="E2" s="12" t="s">
        <v>0</v>
      </c>
      <c r="F2" s="10"/>
      <c r="G2" s="12" t="s">
        <v>1</v>
      </c>
      <c r="H2" s="10"/>
      <c r="I2" s="12" t="s">
        <v>2</v>
      </c>
      <c r="J2" s="10"/>
      <c r="K2" s="12" t="s">
        <v>3</v>
      </c>
      <c r="L2" s="10"/>
      <c r="M2" s="12" t="s">
        <v>3</v>
      </c>
      <c r="N2" s="10"/>
      <c r="O2" s="12" t="s">
        <v>3</v>
      </c>
      <c r="P2" s="10"/>
      <c r="Q2" s="12" t="s">
        <v>3</v>
      </c>
      <c r="R2" s="10"/>
      <c r="S2" s="12" t="s">
        <v>3</v>
      </c>
      <c r="T2" s="10"/>
      <c r="U2" s="12" t="s">
        <v>3</v>
      </c>
      <c r="V2" s="10"/>
      <c r="W2" s="12" t="s">
        <v>3</v>
      </c>
      <c r="X2" s="10"/>
      <c r="Y2" s="12" t="s">
        <v>11</v>
      </c>
      <c r="Z2" s="10"/>
      <c r="AA2" s="12" t="s">
        <v>12</v>
      </c>
      <c r="AB2" s="10"/>
      <c r="AC2" s="12" t="s">
        <v>13</v>
      </c>
      <c r="AD2" s="10"/>
      <c r="AE2" s="12" t="s">
        <v>14</v>
      </c>
      <c r="AF2" s="10"/>
      <c r="AG2" s="12" t="s">
        <v>15</v>
      </c>
    </row>
    <row r="3" spans="1:33" ht="16" thickTop="1" x14ac:dyDescent="0.2">
      <c r="B3" s="2" t="s">
        <v>16</v>
      </c>
      <c r="E3" s="3"/>
      <c r="F3" s="4"/>
      <c r="G3" s="3"/>
      <c r="H3" s="4"/>
      <c r="I3" s="3"/>
      <c r="J3" s="4"/>
      <c r="K3" s="3"/>
      <c r="L3" s="4"/>
      <c r="M3" s="3"/>
      <c r="N3" s="4"/>
      <c r="O3" s="3"/>
      <c r="P3" s="4"/>
      <c r="Q3" s="3"/>
      <c r="R3" s="4"/>
      <c r="S3" s="3"/>
      <c r="T3" s="4"/>
      <c r="U3" s="3"/>
      <c r="V3" s="4"/>
      <c r="W3" s="3"/>
      <c r="X3" s="4"/>
      <c r="Y3" s="3"/>
      <c r="Z3" s="4"/>
      <c r="AA3" s="3"/>
      <c r="AB3" s="4"/>
      <c r="AC3" s="3"/>
      <c r="AD3" s="4"/>
      <c r="AE3" s="3"/>
      <c r="AF3" s="4"/>
      <c r="AG3" s="3"/>
    </row>
    <row r="4" spans="1:33" x14ac:dyDescent="0.2">
      <c r="C4" s="2" t="s">
        <v>17</v>
      </c>
      <c r="E4" s="3"/>
      <c r="F4" s="4"/>
      <c r="G4" s="3"/>
      <c r="H4" s="4"/>
      <c r="I4" s="3"/>
      <c r="J4" s="4"/>
      <c r="K4" s="3"/>
      <c r="L4" s="4"/>
      <c r="M4" s="3"/>
      <c r="N4" s="4"/>
      <c r="O4" s="3"/>
      <c r="P4" s="4"/>
      <c r="Q4" s="3"/>
      <c r="R4" s="4"/>
      <c r="S4" s="3"/>
      <c r="T4" s="4"/>
      <c r="U4" s="3"/>
      <c r="V4" s="4"/>
      <c r="W4" s="3"/>
      <c r="X4" s="4"/>
      <c r="Y4" s="3"/>
      <c r="Z4" s="4"/>
      <c r="AA4" s="3"/>
      <c r="AB4" s="4"/>
      <c r="AC4" s="3"/>
      <c r="AD4" s="4"/>
      <c r="AE4" s="3"/>
      <c r="AF4" s="4"/>
      <c r="AG4" s="3"/>
    </row>
    <row r="5" spans="1:33" x14ac:dyDescent="0.2">
      <c r="D5" s="2" t="s">
        <v>18</v>
      </c>
      <c r="E5" s="3">
        <v>4440</v>
      </c>
      <c r="F5" s="4"/>
      <c r="G5" s="3">
        <v>0</v>
      </c>
      <c r="H5" s="4"/>
      <c r="I5" s="3">
        <v>6500</v>
      </c>
      <c r="J5" s="4"/>
      <c r="K5" s="3">
        <v>7251.58</v>
      </c>
      <c r="L5" s="4"/>
      <c r="M5" s="3">
        <v>500</v>
      </c>
      <c r="N5" s="4"/>
      <c r="O5" s="3">
        <v>386.42</v>
      </c>
      <c r="P5" s="4"/>
      <c r="Q5" s="3">
        <v>9000</v>
      </c>
      <c r="R5" s="4"/>
      <c r="S5" s="3">
        <v>0</v>
      </c>
      <c r="T5" s="4"/>
      <c r="U5" s="3">
        <v>3100</v>
      </c>
      <c r="V5" s="4"/>
      <c r="W5" s="3">
        <v>3300</v>
      </c>
      <c r="X5" s="4"/>
      <c r="Y5" s="3">
        <f t="shared" ref="Y5:Y11" si="0">ROUND(SUM(K5:W5),5)</f>
        <v>23538</v>
      </c>
      <c r="Z5" s="4"/>
      <c r="AA5" s="3">
        <v>0</v>
      </c>
      <c r="AB5" s="4"/>
      <c r="AC5" s="3">
        <v>0</v>
      </c>
      <c r="AD5" s="4"/>
      <c r="AE5" s="3">
        <v>88981</v>
      </c>
      <c r="AF5" s="4"/>
      <c r="AG5" s="3">
        <f t="shared" ref="AG5:AG11" si="1">ROUND(SUM(E5:I5)+SUM(Y5:AE5),5)</f>
        <v>123459</v>
      </c>
    </row>
    <row r="6" spans="1:33" x14ac:dyDescent="0.2">
      <c r="D6" s="2" t="s">
        <v>19</v>
      </c>
      <c r="E6" s="3">
        <v>0</v>
      </c>
      <c r="F6" s="4"/>
      <c r="G6" s="3">
        <v>12220</v>
      </c>
      <c r="H6" s="4"/>
      <c r="I6" s="3">
        <v>0</v>
      </c>
      <c r="J6" s="4"/>
      <c r="K6" s="3">
        <v>0</v>
      </c>
      <c r="L6" s="4"/>
      <c r="M6" s="3">
        <v>0</v>
      </c>
      <c r="N6" s="4"/>
      <c r="O6" s="3">
        <v>0</v>
      </c>
      <c r="P6" s="4"/>
      <c r="Q6" s="3">
        <v>0</v>
      </c>
      <c r="R6" s="4"/>
      <c r="S6" s="3">
        <v>0</v>
      </c>
      <c r="T6" s="4"/>
      <c r="U6" s="3">
        <v>0</v>
      </c>
      <c r="V6" s="4"/>
      <c r="W6" s="3">
        <v>0</v>
      </c>
      <c r="X6" s="4"/>
      <c r="Y6" s="3">
        <f t="shared" si="0"/>
        <v>0</v>
      </c>
      <c r="Z6" s="4"/>
      <c r="AA6" s="3">
        <v>0</v>
      </c>
      <c r="AB6" s="4"/>
      <c r="AC6" s="3">
        <v>0</v>
      </c>
      <c r="AD6" s="4"/>
      <c r="AE6" s="3">
        <v>0</v>
      </c>
      <c r="AF6" s="4"/>
      <c r="AG6" s="3">
        <f t="shared" si="1"/>
        <v>12220</v>
      </c>
    </row>
    <row r="7" spans="1:33" x14ac:dyDescent="0.2">
      <c r="D7" s="2" t="s">
        <v>20</v>
      </c>
      <c r="E7" s="3">
        <v>0</v>
      </c>
      <c r="F7" s="4"/>
      <c r="G7" s="3">
        <v>5274.6</v>
      </c>
      <c r="H7" s="4"/>
      <c r="I7" s="3">
        <v>134097.57</v>
      </c>
      <c r="J7" s="4"/>
      <c r="K7" s="3">
        <v>0</v>
      </c>
      <c r="L7" s="4"/>
      <c r="M7" s="3">
        <v>0</v>
      </c>
      <c r="N7" s="4"/>
      <c r="O7" s="3">
        <v>0</v>
      </c>
      <c r="P7" s="4"/>
      <c r="Q7" s="3">
        <v>12496.2</v>
      </c>
      <c r="R7" s="4"/>
      <c r="S7" s="3">
        <v>0</v>
      </c>
      <c r="T7" s="4"/>
      <c r="U7" s="3">
        <v>0</v>
      </c>
      <c r="V7" s="4"/>
      <c r="W7" s="3">
        <v>125</v>
      </c>
      <c r="X7" s="4"/>
      <c r="Y7" s="3">
        <f t="shared" si="0"/>
        <v>12621.2</v>
      </c>
      <c r="Z7" s="4"/>
      <c r="AA7" s="3">
        <v>-134097.57</v>
      </c>
      <c r="AB7" s="4"/>
      <c r="AC7" s="3">
        <v>126.15</v>
      </c>
      <c r="AD7" s="4"/>
      <c r="AE7" s="3">
        <v>0</v>
      </c>
      <c r="AF7" s="4"/>
      <c r="AG7" s="3">
        <f t="shared" si="1"/>
        <v>18021.95</v>
      </c>
    </row>
    <row r="8" spans="1:33" x14ac:dyDescent="0.2">
      <c r="D8" s="2" t="s">
        <v>21</v>
      </c>
      <c r="E8" s="3">
        <v>249.38</v>
      </c>
      <c r="F8" s="4"/>
      <c r="G8" s="3">
        <v>0</v>
      </c>
      <c r="H8" s="4"/>
      <c r="I8" s="3">
        <v>77.59</v>
      </c>
      <c r="J8" s="4"/>
      <c r="K8" s="3">
        <v>0</v>
      </c>
      <c r="L8" s="4"/>
      <c r="M8" s="3">
        <v>0</v>
      </c>
      <c r="N8" s="4"/>
      <c r="O8" s="3">
        <v>0</v>
      </c>
      <c r="P8" s="4"/>
      <c r="Q8" s="3">
        <v>0</v>
      </c>
      <c r="R8" s="4"/>
      <c r="S8" s="3">
        <v>0</v>
      </c>
      <c r="T8" s="4"/>
      <c r="U8" s="3">
        <v>0</v>
      </c>
      <c r="V8" s="4"/>
      <c r="W8" s="3">
        <v>0</v>
      </c>
      <c r="X8" s="4"/>
      <c r="Y8" s="3">
        <f t="shared" si="0"/>
        <v>0</v>
      </c>
      <c r="Z8" s="4"/>
      <c r="AA8" s="3">
        <v>0</v>
      </c>
      <c r="AB8" s="4"/>
      <c r="AC8" s="3">
        <v>5.15</v>
      </c>
      <c r="AD8" s="4"/>
      <c r="AE8" s="3">
        <v>0</v>
      </c>
      <c r="AF8" s="4"/>
      <c r="AG8" s="3">
        <f t="shared" si="1"/>
        <v>332.12</v>
      </c>
    </row>
    <row r="9" spans="1:33" x14ac:dyDescent="0.2">
      <c r="D9" s="2" t="s">
        <v>22</v>
      </c>
      <c r="E9" s="3">
        <v>0</v>
      </c>
      <c r="F9" s="4"/>
      <c r="G9" s="3">
        <v>508.1</v>
      </c>
      <c r="H9" s="4"/>
      <c r="I9" s="3">
        <v>0</v>
      </c>
      <c r="J9" s="4"/>
      <c r="K9" s="3">
        <v>0</v>
      </c>
      <c r="L9" s="4"/>
      <c r="M9" s="3">
        <v>82.25</v>
      </c>
      <c r="N9" s="4"/>
      <c r="O9" s="3">
        <v>0</v>
      </c>
      <c r="P9" s="4"/>
      <c r="Q9" s="3">
        <v>0</v>
      </c>
      <c r="R9" s="4"/>
      <c r="S9" s="3">
        <v>0</v>
      </c>
      <c r="T9" s="4"/>
      <c r="U9" s="3">
        <v>0</v>
      </c>
      <c r="V9" s="4"/>
      <c r="W9" s="3">
        <v>0</v>
      </c>
      <c r="X9" s="4"/>
      <c r="Y9" s="3">
        <f t="shared" si="0"/>
        <v>82.25</v>
      </c>
      <c r="Z9" s="4"/>
      <c r="AA9" s="3">
        <v>0</v>
      </c>
      <c r="AB9" s="4"/>
      <c r="AC9" s="3">
        <v>0</v>
      </c>
      <c r="AD9" s="4"/>
      <c r="AE9" s="3">
        <v>846.02</v>
      </c>
      <c r="AF9" s="4"/>
      <c r="AG9" s="3">
        <f t="shared" si="1"/>
        <v>1436.37</v>
      </c>
    </row>
    <row r="10" spans="1:33" ht="16" thickBot="1" x14ac:dyDescent="0.25">
      <c r="D10" s="2" t="s">
        <v>23</v>
      </c>
      <c r="E10" s="5">
        <v>1199</v>
      </c>
      <c r="F10" s="4"/>
      <c r="G10" s="5">
        <v>68561.19</v>
      </c>
      <c r="H10" s="4"/>
      <c r="I10" s="5">
        <v>4572.25</v>
      </c>
      <c r="J10" s="4"/>
      <c r="K10" s="5">
        <v>0</v>
      </c>
      <c r="L10" s="4"/>
      <c r="M10" s="5">
        <v>0</v>
      </c>
      <c r="N10" s="4"/>
      <c r="O10" s="5">
        <v>248</v>
      </c>
      <c r="P10" s="4"/>
      <c r="Q10" s="5">
        <v>0</v>
      </c>
      <c r="R10" s="4"/>
      <c r="S10" s="5">
        <v>0</v>
      </c>
      <c r="T10" s="4"/>
      <c r="U10" s="5">
        <v>0</v>
      </c>
      <c r="V10" s="4"/>
      <c r="W10" s="5">
        <v>0</v>
      </c>
      <c r="X10" s="4"/>
      <c r="Y10" s="5">
        <f t="shared" si="0"/>
        <v>248</v>
      </c>
      <c r="Z10" s="4"/>
      <c r="AA10" s="5">
        <v>-12240</v>
      </c>
      <c r="AB10" s="4"/>
      <c r="AC10" s="5">
        <v>18863</v>
      </c>
      <c r="AD10" s="4"/>
      <c r="AE10" s="5">
        <v>30974.3</v>
      </c>
      <c r="AF10" s="4"/>
      <c r="AG10" s="5">
        <f t="shared" si="1"/>
        <v>112177.74</v>
      </c>
    </row>
    <row r="11" spans="1:33" x14ac:dyDescent="0.2">
      <c r="C11" s="2" t="s">
        <v>24</v>
      </c>
      <c r="E11" s="3">
        <f>ROUND(SUM(E4:E10),5)</f>
        <v>5888.38</v>
      </c>
      <c r="F11" s="4"/>
      <c r="G11" s="3">
        <f>ROUND(SUM(G4:G10),5)</f>
        <v>86563.89</v>
      </c>
      <c r="H11" s="4"/>
      <c r="I11" s="3">
        <f>ROUND(SUM(I4:I10),5)</f>
        <v>145247.41</v>
      </c>
      <c r="J11" s="4"/>
      <c r="K11" s="3">
        <f>ROUND(SUM(K4:K10),5)</f>
        <v>7251.58</v>
      </c>
      <c r="L11" s="4"/>
      <c r="M11" s="3">
        <f>ROUND(SUM(M4:M10),5)</f>
        <v>582.25</v>
      </c>
      <c r="N11" s="4"/>
      <c r="O11" s="3">
        <f>ROUND(SUM(O4:O10),5)</f>
        <v>634.41999999999996</v>
      </c>
      <c r="P11" s="4"/>
      <c r="Q11" s="3">
        <f>ROUND(SUM(Q4:Q10),5)</f>
        <v>21496.2</v>
      </c>
      <c r="R11" s="4"/>
      <c r="S11" s="3">
        <f>ROUND(SUM(S4:S10),5)</f>
        <v>0</v>
      </c>
      <c r="T11" s="4"/>
      <c r="U11" s="3">
        <f>ROUND(SUM(U4:U10),5)</f>
        <v>3100</v>
      </c>
      <c r="V11" s="4"/>
      <c r="W11" s="3">
        <f>ROUND(SUM(W4:W10),5)</f>
        <v>3425</v>
      </c>
      <c r="X11" s="4"/>
      <c r="Y11" s="3">
        <f t="shared" si="0"/>
        <v>36489.449999999997</v>
      </c>
      <c r="Z11" s="4"/>
      <c r="AA11" s="3">
        <f>ROUND(SUM(AA4:AA10),5)</f>
        <v>-146337.57</v>
      </c>
      <c r="AB11" s="4"/>
      <c r="AC11" s="3">
        <f>ROUND(SUM(AC4:AC10),5)</f>
        <v>18994.3</v>
      </c>
      <c r="AD11" s="4"/>
      <c r="AE11" s="3">
        <f>ROUND(SUM(AE4:AE10),5)</f>
        <v>120801.32</v>
      </c>
      <c r="AF11" s="4"/>
      <c r="AG11" s="3">
        <f t="shared" si="1"/>
        <v>267647.18</v>
      </c>
    </row>
    <row r="12" spans="1:33" x14ac:dyDescent="0.2">
      <c r="C12" s="2" t="s">
        <v>25</v>
      </c>
      <c r="E12" s="3"/>
      <c r="F12" s="4"/>
      <c r="G12" s="3"/>
      <c r="H12" s="4"/>
      <c r="I12" s="3"/>
      <c r="J12" s="4"/>
      <c r="K12" s="3"/>
      <c r="L12" s="4"/>
      <c r="M12" s="3"/>
      <c r="N12" s="4"/>
      <c r="O12" s="3"/>
      <c r="P12" s="4"/>
      <c r="Q12" s="3"/>
      <c r="R12" s="4"/>
      <c r="S12" s="3"/>
      <c r="T12" s="4"/>
      <c r="U12" s="3"/>
      <c r="V12" s="4"/>
      <c r="W12" s="3"/>
      <c r="X12" s="4"/>
      <c r="Y12" s="3"/>
      <c r="Z12" s="4"/>
      <c r="AA12" s="3"/>
      <c r="AB12" s="4"/>
      <c r="AC12" s="3"/>
      <c r="AD12" s="4"/>
      <c r="AE12" s="3"/>
      <c r="AF12" s="4"/>
      <c r="AG12" s="3"/>
    </row>
    <row r="13" spans="1:33" x14ac:dyDescent="0.2">
      <c r="D13" s="2" t="s">
        <v>26</v>
      </c>
      <c r="E13" s="3">
        <v>0</v>
      </c>
      <c r="F13" s="4"/>
      <c r="G13" s="3">
        <v>0</v>
      </c>
      <c r="H13" s="4"/>
      <c r="I13" s="3">
        <v>0</v>
      </c>
      <c r="J13" s="4"/>
      <c r="K13" s="3">
        <v>569.09</v>
      </c>
      <c r="L13" s="4"/>
      <c r="M13" s="3">
        <v>752.72</v>
      </c>
      <c r="N13" s="4"/>
      <c r="O13" s="3">
        <v>0</v>
      </c>
      <c r="P13" s="4"/>
      <c r="Q13" s="3">
        <v>0</v>
      </c>
      <c r="R13" s="4"/>
      <c r="S13" s="3">
        <v>842.49</v>
      </c>
      <c r="T13" s="4"/>
      <c r="U13" s="3">
        <v>39.200000000000003</v>
      </c>
      <c r="V13" s="4"/>
      <c r="W13" s="3">
        <v>0</v>
      </c>
      <c r="X13" s="4"/>
      <c r="Y13" s="3">
        <f t="shared" ref="Y13:Y32" si="2">ROUND(SUM(K13:W13),5)</f>
        <v>2203.5</v>
      </c>
      <c r="Z13" s="4"/>
      <c r="AA13" s="3">
        <v>0</v>
      </c>
      <c r="AB13" s="4"/>
      <c r="AC13" s="3">
        <v>0</v>
      </c>
      <c r="AD13" s="4"/>
      <c r="AE13" s="3">
        <v>70.84</v>
      </c>
      <c r="AF13" s="4"/>
      <c r="AG13" s="3">
        <f t="shared" ref="AG13:AG32" si="3">ROUND(SUM(E13:I13)+SUM(Y13:AE13),5)</f>
        <v>2274.34</v>
      </c>
    </row>
    <row r="14" spans="1:33" x14ac:dyDescent="0.2">
      <c r="D14" s="2" t="s">
        <v>27</v>
      </c>
      <c r="E14" s="3">
        <v>0</v>
      </c>
      <c r="F14" s="4"/>
      <c r="G14" s="3">
        <v>0</v>
      </c>
      <c r="H14" s="4"/>
      <c r="I14" s="3">
        <v>0</v>
      </c>
      <c r="J14" s="4"/>
      <c r="K14" s="3">
        <v>0</v>
      </c>
      <c r="L14" s="4"/>
      <c r="M14" s="3">
        <v>200</v>
      </c>
      <c r="N14" s="4"/>
      <c r="O14" s="3">
        <v>0</v>
      </c>
      <c r="P14" s="4"/>
      <c r="Q14" s="3">
        <v>0</v>
      </c>
      <c r="R14" s="4"/>
      <c r="S14" s="3">
        <v>0</v>
      </c>
      <c r="T14" s="4"/>
      <c r="U14" s="3">
        <v>0</v>
      </c>
      <c r="V14" s="4"/>
      <c r="W14" s="3">
        <v>0</v>
      </c>
      <c r="X14" s="4"/>
      <c r="Y14" s="3">
        <f t="shared" si="2"/>
        <v>200</v>
      </c>
      <c r="Z14" s="4"/>
      <c r="AA14" s="3">
        <v>0</v>
      </c>
      <c r="AB14" s="4"/>
      <c r="AC14" s="3">
        <v>0</v>
      </c>
      <c r="AD14" s="4"/>
      <c r="AE14" s="3">
        <v>0</v>
      </c>
      <c r="AF14" s="4"/>
      <c r="AG14" s="3">
        <f t="shared" si="3"/>
        <v>200</v>
      </c>
    </row>
    <row r="15" spans="1:33" x14ac:dyDescent="0.2">
      <c r="D15" s="2" t="s">
        <v>28</v>
      </c>
      <c r="E15" s="3">
        <v>0</v>
      </c>
      <c r="F15" s="4"/>
      <c r="G15" s="3">
        <v>0</v>
      </c>
      <c r="H15" s="4"/>
      <c r="I15" s="3">
        <v>18603.8</v>
      </c>
      <c r="J15" s="4"/>
      <c r="K15" s="3">
        <v>0</v>
      </c>
      <c r="L15" s="4"/>
      <c r="M15" s="3">
        <v>0</v>
      </c>
      <c r="N15" s="4"/>
      <c r="O15" s="3">
        <v>5937.9</v>
      </c>
      <c r="P15" s="4"/>
      <c r="Q15" s="3">
        <v>0</v>
      </c>
      <c r="R15" s="4"/>
      <c r="S15" s="3">
        <v>0</v>
      </c>
      <c r="T15" s="4"/>
      <c r="U15" s="3">
        <v>0</v>
      </c>
      <c r="V15" s="4"/>
      <c r="W15" s="3">
        <v>0</v>
      </c>
      <c r="X15" s="4"/>
      <c r="Y15" s="3">
        <f t="shared" si="2"/>
        <v>5937.9</v>
      </c>
      <c r="Z15" s="4"/>
      <c r="AA15" s="3">
        <v>0</v>
      </c>
      <c r="AB15" s="4"/>
      <c r="AC15" s="3">
        <v>1167.5999999999999</v>
      </c>
      <c r="AD15" s="4"/>
      <c r="AE15" s="3">
        <v>1006.54</v>
      </c>
      <c r="AF15" s="4"/>
      <c r="AG15" s="3">
        <f t="shared" si="3"/>
        <v>26715.84</v>
      </c>
    </row>
    <row r="16" spans="1:33" x14ac:dyDescent="0.2">
      <c r="D16" s="2" t="s">
        <v>29</v>
      </c>
      <c r="E16" s="3">
        <v>0</v>
      </c>
      <c r="F16" s="4"/>
      <c r="G16" s="3">
        <v>0</v>
      </c>
      <c r="H16" s="4"/>
      <c r="I16" s="3">
        <v>0</v>
      </c>
      <c r="J16" s="4"/>
      <c r="K16" s="3">
        <v>0</v>
      </c>
      <c r="L16" s="4"/>
      <c r="M16" s="3">
        <v>0</v>
      </c>
      <c r="N16" s="4"/>
      <c r="O16" s="3">
        <v>134097.57</v>
      </c>
      <c r="P16" s="4"/>
      <c r="Q16" s="3">
        <v>0</v>
      </c>
      <c r="R16" s="4"/>
      <c r="S16" s="3">
        <v>0</v>
      </c>
      <c r="T16" s="4"/>
      <c r="U16" s="3">
        <v>0</v>
      </c>
      <c r="V16" s="4"/>
      <c r="W16" s="3">
        <v>0</v>
      </c>
      <c r="X16" s="4"/>
      <c r="Y16" s="3">
        <f t="shared" si="2"/>
        <v>134097.57</v>
      </c>
      <c r="Z16" s="4"/>
      <c r="AA16" s="3">
        <v>-134097.57</v>
      </c>
      <c r="AB16" s="4"/>
      <c r="AC16" s="3">
        <v>0</v>
      </c>
      <c r="AD16" s="4"/>
      <c r="AE16" s="3">
        <v>0</v>
      </c>
      <c r="AF16" s="4"/>
      <c r="AG16" s="3">
        <f t="shared" si="3"/>
        <v>0</v>
      </c>
    </row>
    <row r="17" spans="1:33" x14ac:dyDescent="0.2">
      <c r="D17" s="2" t="s">
        <v>30</v>
      </c>
      <c r="E17" s="3">
        <v>0</v>
      </c>
      <c r="F17" s="4"/>
      <c r="G17" s="3">
        <v>269.52999999999997</v>
      </c>
      <c r="H17" s="4"/>
      <c r="I17" s="3">
        <v>0</v>
      </c>
      <c r="J17" s="4"/>
      <c r="K17" s="3">
        <v>438.94</v>
      </c>
      <c r="L17" s="4"/>
      <c r="M17" s="3">
        <v>0</v>
      </c>
      <c r="N17" s="4"/>
      <c r="O17" s="3">
        <v>0</v>
      </c>
      <c r="P17" s="4"/>
      <c r="Q17" s="3">
        <v>0</v>
      </c>
      <c r="R17" s="4"/>
      <c r="S17" s="3">
        <v>0</v>
      </c>
      <c r="T17" s="4"/>
      <c r="U17" s="3">
        <v>0</v>
      </c>
      <c r="V17" s="4"/>
      <c r="W17" s="3">
        <v>75</v>
      </c>
      <c r="X17" s="4"/>
      <c r="Y17" s="3">
        <f t="shared" si="2"/>
        <v>513.94000000000005</v>
      </c>
      <c r="Z17" s="4"/>
      <c r="AA17" s="3">
        <v>0</v>
      </c>
      <c r="AB17" s="4"/>
      <c r="AC17" s="3">
        <v>9.66</v>
      </c>
      <c r="AD17" s="4"/>
      <c r="AE17" s="3">
        <v>1138.5</v>
      </c>
      <c r="AF17" s="4"/>
      <c r="AG17" s="3">
        <f t="shared" si="3"/>
        <v>1931.63</v>
      </c>
    </row>
    <row r="18" spans="1:33" x14ac:dyDescent="0.2">
      <c r="D18" s="2" t="s">
        <v>31</v>
      </c>
      <c r="E18" s="3">
        <v>0</v>
      </c>
      <c r="F18" s="4"/>
      <c r="G18" s="3">
        <v>0</v>
      </c>
      <c r="H18" s="4"/>
      <c r="I18" s="3">
        <v>1035</v>
      </c>
      <c r="J18" s="4"/>
      <c r="K18" s="3">
        <v>4669.32</v>
      </c>
      <c r="L18" s="4"/>
      <c r="M18" s="3">
        <v>0</v>
      </c>
      <c r="N18" s="4"/>
      <c r="O18" s="3">
        <v>690</v>
      </c>
      <c r="P18" s="4"/>
      <c r="Q18" s="3">
        <v>575</v>
      </c>
      <c r="R18" s="4"/>
      <c r="S18" s="3">
        <v>0</v>
      </c>
      <c r="T18" s="4"/>
      <c r="U18" s="3">
        <v>58.71</v>
      </c>
      <c r="V18" s="4"/>
      <c r="W18" s="3">
        <v>48.34</v>
      </c>
      <c r="X18" s="4"/>
      <c r="Y18" s="3">
        <f t="shared" si="2"/>
        <v>6041.37</v>
      </c>
      <c r="Z18" s="4"/>
      <c r="AA18" s="3">
        <v>0</v>
      </c>
      <c r="AB18" s="4"/>
      <c r="AC18" s="3">
        <v>9274</v>
      </c>
      <c r="AD18" s="4"/>
      <c r="AE18" s="3">
        <v>0</v>
      </c>
      <c r="AF18" s="4"/>
      <c r="AG18" s="3">
        <f t="shared" si="3"/>
        <v>16350.37</v>
      </c>
    </row>
    <row r="19" spans="1:33" x14ac:dyDescent="0.2">
      <c r="D19" s="2" t="s">
        <v>32</v>
      </c>
      <c r="E19" s="3">
        <v>179.2</v>
      </c>
      <c r="F19" s="4"/>
      <c r="G19" s="3">
        <v>179.26</v>
      </c>
      <c r="H19" s="4"/>
      <c r="I19" s="3">
        <v>1492.46</v>
      </c>
      <c r="J19" s="4"/>
      <c r="K19" s="3">
        <v>0</v>
      </c>
      <c r="L19" s="4"/>
      <c r="M19" s="3">
        <v>798.11</v>
      </c>
      <c r="N19" s="4"/>
      <c r="O19" s="3">
        <v>0</v>
      </c>
      <c r="P19" s="4"/>
      <c r="Q19" s="3">
        <v>0</v>
      </c>
      <c r="R19" s="4"/>
      <c r="S19" s="3">
        <v>0</v>
      </c>
      <c r="T19" s="4"/>
      <c r="U19" s="3">
        <v>281.54000000000002</v>
      </c>
      <c r="V19" s="4"/>
      <c r="W19" s="3">
        <v>841.4</v>
      </c>
      <c r="X19" s="4"/>
      <c r="Y19" s="3">
        <f t="shared" si="2"/>
        <v>1921.05</v>
      </c>
      <c r="Z19" s="4"/>
      <c r="AA19" s="3">
        <v>0</v>
      </c>
      <c r="AB19" s="4"/>
      <c r="AC19" s="3">
        <v>0</v>
      </c>
      <c r="AD19" s="4"/>
      <c r="AE19" s="3">
        <v>1417.33</v>
      </c>
      <c r="AF19" s="4"/>
      <c r="AG19" s="3">
        <f t="shared" si="3"/>
        <v>5189.3</v>
      </c>
    </row>
    <row r="20" spans="1:33" x14ac:dyDescent="0.2">
      <c r="D20" s="2" t="s">
        <v>33</v>
      </c>
      <c r="E20" s="3">
        <v>0</v>
      </c>
      <c r="F20" s="4"/>
      <c r="G20" s="3">
        <v>46449.5</v>
      </c>
      <c r="H20" s="4"/>
      <c r="I20" s="3">
        <v>0</v>
      </c>
      <c r="J20" s="4"/>
      <c r="K20" s="3">
        <v>0</v>
      </c>
      <c r="L20" s="4"/>
      <c r="M20" s="3">
        <v>0</v>
      </c>
      <c r="N20" s="4"/>
      <c r="O20" s="3">
        <v>0</v>
      </c>
      <c r="P20" s="4"/>
      <c r="Q20" s="3">
        <v>0</v>
      </c>
      <c r="R20" s="4"/>
      <c r="S20" s="3">
        <v>0</v>
      </c>
      <c r="T20" s="4"/>
      <c r="U20" s="3">
        <v>0</v>
      </c>
      <c r="V20" s="4"/>
      <c r="W20" s="3">
        <v>0</v>
      </c>
      <c r="X20" s="4"/>
      <c r="Y20" s="3">
        <f t="shared" si="2"/>
        <v>0</v>
      </c>
      <c r="Z20" s="4"/>
      <c r="AA20" s="3">
        <v>0</v>
      </c>
      <c r="AB20" s="4"/>
      <c r="AC20" s="3">
        <v>0</v>
      </c>
      <c r="AD20" s="4"/>
      <c r="AE20" s="3">
        <v>0</v>
      </c>
      <c r="AF20" s="4"/>
      <c r="AG20" s="3">
        <f t="shared" si="3"/>
        <v>46449.5</v>
      </c>
    </row>
    <row r="21" spans="1:33" x14ac:dyDescent="0.2">
      <c r="D21" s="2" t="s">
        <v>34</v>
      </c>
      <c r="E21" s="3">
        <v>0</v>
      </c>
      <c r="F21" s="4"/>
      <c r="G21" s="3">
        <v>195</v>
      </c>
      <c r="H21" s="4"/>
      <c r="I21" s="3">
        <v>0</v>
      </c>
      <c r="J21" s="4"/>
      <c r="K21" s="3">
        <v>0</v>
      </c>
      <c r="L21" s="4"/>
      <c r="M21" s="3">
        <v>0</v>
      </c>
      <c r="N21" s="4"/>
      <c r="O21" s="3">
        <v>0</v>
      </c>
      <c r="P21" s="4"/>
      <c r="Q21" s="3">
        <v>0</v>
      </c>
      <c r="R21" s="4"/>
      <c r="S21" s="3">
        <v>0</v>
      </c>
      <c r="T21" s="4"/>
      <c r="U21" s="3">
        <v>361.52</v>
      </c>
      <c r="V21" s="4"/>
      <c r="W21" s="3">
        <v>0</v>
      </c>
      <c r="X21" s="4"/>
      <c r="Y21" s="3">
        <f t="shared" si="2"/>
        <v>361.52</v>
      </c>
      <c r="Z21" s="4"/>
      <c r="AA21" s="3">
        <v>0</v>
      </c>
      <c r="AB21" s="4"/>
      <c r="AC21" s="3">
        <v>0</v>
      </c>
      <c r="AD21" s="4"/>
      <c r="AE21" s="3">
        <v>335.85</v>
      </c>
      <c r="AF21" s="4"/>
      <c r="AG21" s="3">
        <f t="shared" si="3"/>
        <v>892.37</v>
      </c>
    </row>
    <row r="22" spans="1:33" x14ac:dyDescent="0.2">
      <c r="D22" s="2" t="s">
        <v>35</v>
      </c>
      <c r="E22" s="3">
        <v>441</v>
      </c>
      <c r="F22" s="4"/>
      <c r="G22" s="3">
        <v>0</v>
      </c>
      <c r="H22" s="4"/>
      <c r="I22" s="3">
        <v>5442.24</v>
      </c>
      <c r="J22" s="4"/>
      <c r="K22" s="3">
        <v>0</v>
      </c>
      <c r="L22" s="4"/>
      <c r="M22" s="3">
        <v>0</v>
      </c>
      <c r="N22" s="4"/>
      <c r="O22" s="3">
        <v>0</v>
      </c>
      <c r="P22" s="4"/>
      <c r="Q22" s="3">
        <v>22577.05</v>
      </c>
      <c r="R22" s="4"/>
      <c r="S22" s="3">
        <v>0</v>
      </c>
      <c r="T22" s="4"/>
      <c r="U22" s="3">
        <v>0</v>
      </c>
      <c r="V22" s="4"/>
      <c r="W22" s="3">
        <v>0</v>
      </c>
      <c r="X22" s="4"/>
      <c r="Y22" s="3">
        <f t="shared" si="2"/>
        <v>22577.05</v>
      </c>
      <c r="Z22" s="4"/>
      <c r="AA22" s="3">
        <v>0</v>
      </c>
      <c r="AB22" s="4"/>
      <c r="AC22" s="3">
        <v>3187.66</v>
      </c>
      <c r="AD22" s="4"/>
      <c r="AE22" s="3">
        <v>1864.5</v>
      </c>
      <c r="AF22" s="4"/>
      <c r="AG22" s="3">
        <f t="shared" si="3"/>
        <v>33512.449999999997</v>
      </c>
    </row>
    <row r="23" spans="1:33" x14ac:dyDescent="0.2">
      <c r="D23" s="2" t="s">
        <v>36</v>
      </c>
      <c r="E23" s="3">
        <v>0</v>
      </c>
      <c r="F23" s="4"/>
      <c r="G23" s="3">
        <v>0</v>
      </c>
      <c r="H23" s="4"/>
      <c r="I23" s="3">
        <v>0</v>
      </c>
      <c r="J23" s="4"/>
      <c r="K23" s="3">
        <v>0</v>
      </c>
      <c r="L23" s="4"/>
      <c r="M23" s="3">
        <v>0</v>
      </c>
      <c r="N23" s="4"/>
      <c r="O23" s="3">
        <v>0</v>
      </c>
      <c r="P23" s="4"/>
      <c r="Q23" s="3">
        <v>0</v>
      </c>
      <c r="R23" s="4"/>
      <c r="S23" s="3">
        <v>0</v>
      </c>
      <c r="T23" s="4"/>
      <c r="U23" s="3">
        <v>0</v>
      </c>
      <c r="V23" s="4"/>
      <c r="W23" s="3">
        <v>0</v>
      </c>
      <c r="X23" s="4"/>
      <c r="Y23" s="3">
        <f t="shared" si="2"/>
        <v>0</v>
      </c>
      <c r="Z23" s="4"/>
      <c r="AA23" s="3">
        <v>0</v>
      </c>
      <c r="AB23" s="4"/>
      <c r="AC23" s="3">
        <v>0</v>
      </c>
      <c r="AD23" s="4"/>
      <c r="AE23" s="3">
        <v>51010.54</v>
      </c>
      <c r="AF23" s="4"/>
      <c r="AG23" s="3">
        <f t="shared" si="3"/>
        <v>51010.54</v>
      </c>
    </row>
    <row r="24" spans="1:33" x14ac:dyDescent="0.2">
      <c r="D24" s="2" t="s">
        <v>37</v>
      </c>
      <c r="E24" s="3">
        <v>2280</v>
      </c>
      <c r="F24" s="4"/>
      <c r="G24" s="3">
        <v>34655.839999999997</v>
      </c>
      <c r="H24" s="4"/>
      <c r="I24" s="3">
        <v>611.74</v>
      </c>
      <c r="J24" s="4"/>
      <c r="K24" s="3">
        <v>-11.74</v>
      </c>
      <c r="L24" s="4"/>
      <c r="M24" s="3">
        <v>0</v>
      </c>
      <c r="N24" s="4"/>
      <c r="O24" s="3">
        <v>0</v>
      </c>
      <c r="P24" s="4"/>
      <c r="Q24" s="3">
        <v>0</v>
      </c>
      <c r="R24" s="4"/>
      <c r="S24" s="3">
        <v>0</v>
      </c>
      <c r="T24" s="4"/>
      <c r="U24" s="3">
        <v>2000</v>
      </c>
      <c r="V24" s="4"/>
      <c r="W24" s="3">
        <v>2280</v>
      </c>
      <c r="X24" s="4"/>
      <c r="Y24" s="3">
        <f t="shared" si="2"/>
        <v>4268.26</v>
      </c>
      <c r="Z24" s="4"/>
      <c r="AA24" s="3">
        <v>0</v>
      </c>
      <c r="AB24" s="4"/>
      <c r="AC24" s="3">
        <v>0</v>
      </c>
      <c r="AD24" s="4"/>
      <c r="AE24" s="3">
        <v>45632.94</v>
      </c>
      <c r="AF24" s="4"/>
      <c r="AG24" s="3">
        <f t="shared" si="3"/>
        <v>87448.78</v>
      </c>
    </row>
    <row r="25" spans="1:33" x14ac:dyDescent="0.2">
      <c r="D25" s="2" t="s">
        <v>38</v>
      </c>
      <c r="E25" s="3">
        <v>0</v>
      </c>
      <c r="F25" s="4"/>
      <c r="G25" s="3">
        <v>5280.3</v>
      </c>
      <c r="H25" s="4"/>
      <c r="I25" s="3">
        <v>341.25</v>
      </c>
      <c r="J25" s="4"/>
      <c r="K25" s="3">
        <v>525</v>
      </c>
      <c r="L25" s="4"/>
      <c r="M25" s="3">
        <v>945.07</v>
      </c>
      <c r="N25" s="4"/>
      <c r="O25" s="3">
        <v>0</v>
      </c>
      <c r="P25" s="4"/>
      <c r="Q25" s="3">
        <v>0</v>
      </c>
      <c r="R25" s="4"/>
      <c r="S25" s="3">
        <v>0</v>
      </c>
      <c r="T25" s="4"/>
      <c r="U25" s="3">
        <v>0</v>
      </c>
      <c r="V25" s="4"/>
      <c r="W25" s="3">
        <v>0</v>
      </c>
      <c r="X25" s="4"/>
      <c r="Y25" s="3">
        <f t="shared" si="2"/>
        <v>1470.07</v>
      </c>
      <c r="Z25" s="4"/>
      <c r="AA25" s="3">
        <v>0</v>
      </c>
      <c r="AB25" s="4"/>
      <c r="AC25" s="3">
        <v>0</v>
      </c>
      <c r="AD25" s="4"/>
      <c r="AE25" s="3">
        <v>4309.93</v>
      </c>
      <c r="AF25" s="4"/>
      <c r="AG25" s="3">
        <f t="shared" si="3"/>
        <v>11401.55</v>
      </c>
    </row>
    <row r="26" spans="1:33" x14ac:dyDescent="0.2">
      <c r="D26" s="2" t="s">
        <v>39</v>
      </c>
      <c r="E26" s="3">
        <v>0</v>
      </c>
      <c r="F26" s="4"/>
      <c r="G26" s="3">
        <v>1200</v>
      </c>
      <c r="H26" s="4"/>
      <c r="I26" s="3">
        <v>0</v>
      </c>
      <c r="J26" s="4"/>
      <c r="K26" s="3">
        <v>0</v>
      </c>
      <c r="L26" s="4"/>
      <c r="M26" s="3">
        <v>300</v>
      </c>
      <c r="N26" s="4"/>
      <c r="O26" s="3">
        <v>0</v>
      </c>
      <c r="P26" s="4"/>
      <c r="Q26" s="3">
        <v>0</v>
      </c>
      <c r="R26" s="4"/>
      <c r="S26" s="3">
        <v>250</v>
      </c>
      <c r="T26" s="4"/>
      <c r="U26" s="3">
        <v>225</v>
      </c>
      <c r="V26" s="4"/>
      <c r="W26" s="3">
        <v>0</v>
      </c>
      <c r="X26" s="4"/>
      <c r="Y26" s="3">
        <f t="shared" si="2"/>
        <v>775</v>
      </c>
      <c r="Z26" s="4"/>
      <c r="AA26" s="3">
        <v>-12240</v>
      </c>
      <c r="AB26" s="4"/>
      <c r="AC26" s="3">
        <v>0</v>
      </c>
      <c r="AD26" s="4"/>
      <c r="AE26" s="3">
        <v>11040</v>
      </c>
      <c r="AF26" s="4"/>
      <c r="AG26" s="3">
        <f t="shared" si="3"/>
        <v>775</v>
      </c>
    </row>
    <row r="27" spans="1:33" x14ac:dyDescent="0.2">
      <c r="D27" s="2" t="s">
        <v>40</v>
      </c>
      <c r="E27" s="3">
        <v>0</v>
      </c>
      <c r="F27" s="4"/>
      <c r="G27" s="3">
        <v>-645.05999999999995</v>
      </c>
      <c r="H27" s="4"/>
      <c r="I27" s="3">
        <v>0</v>
      </c>
      <c r="J27" s="4"/>
      <c r="K27" s="3">
        <v>0</v>
      </c>
      <c r="L27" s="4"/>
      <c r="M27" s="3">
        <v>0</v>
      </c>
      <c r="N27" s="4"/>
      <c r="O27" s="3">
        <v>0</v>
      </c>
      <c r="P27" s="4"/>
      <c r="Q27" s="3">
        <v>0</v>
      </c>
      <c r="R27" s="4"/>
      <c r="S27" s="3">
        <v>0</v>
      </c>
      <c r="T27" s="4"/>
      <c r="U27" s="3">
        <v>0</v>
      </c>
      <c r="V27" s="4"/>
      <c r="W27" s="3">
        <v>0</v>
      </c>
      <c r="X27" s="4"/>
      <c r="Y27" s="3">
        <f t="shared" si="2"/>
        <v>0</v>
      </c>
      <c r="Z27" s="4"/>
      <c r="AA27" s="3">
        <v>0</v>
      </c>
      <c r="AB27" s="4"/>
      <c r="AC27" s="3">
        <v>233.07</v>
      </c>
      <c r="AD27" s="4"/>
      <c r="AE27" s="3">
        <v>2007.62</v>
      </c>
      <c r="AF27" s="4"/>
      <c r="AG27" s="3">
        <f t="shared" si="3"/>
        <v>1595.63</v>
      </c>
    </row>
    <row r="28" spans="1:33" x14ac:dyDescent="0.2">
      <c r="D28" s="2" t="s">
        <v>41</v>
      </c>
      <c r="E28" s="3">
        <v>0</v>
      </c>
      <c r="F28" s="4"/>
      <c r="G28" s="3">
        <v>336</v>
      </c>
      <c r="H28" s="4"/>
      <c r="I28" s="3">
        <v>972.93</v>
      </c>
      <c r="J28" s="4"/>
      <c r="K28" s="3">
        <v>0</v>
      </c>
      <c r="L28" s="4"/>
      <c r="M28" s="3">
        <v>0</v>
      </c>
      <c r="N28" s="4"/>
      <c r="O28" s="3">
        <v>0</v>
      </c>
      <c r="P28" s="4"/>
      <c r="Q28" s="3">
        <v>0</v>
      </c>
      <c r="R28" s="4"/>
      <c r="S28" s="3">
        <v>0</v>
      </c>
      <c r="T28" s="4"/>
      <c r="U28" s="3">
        <v>0</v>
      </c>
      <c r="V28" s="4"/>
      <c r="W28" s="3">
        <v>0</v>
      </c>
      <c r="X28" s="4"/>
      <c r="Y28" s="3">
        <f t="shared" si="2"/>
        <v>0</v>
      </c>
      <c r="Z28" s="4"/>
      <c r="AA28" s="3">
        <v>0</v>
      </c>
      <c r="AB28" s="4"/>
      <c r="AC28" s="3">
        <v>3791.43</v>
      </c>
      <c r="AD28" s="4"/>
      <c r="AE28" s="3">
        <v>0</v>
      </c>
      <c r="AF28" s="4"/>
      <c r="AG28" s="3">
        <f t="shared" si="3"/>
        <v>5100.3599999999997</v>
      </c>
    </row>
    <row r="29" spans="1:33" ht="16" thickBot="1" x14ac:dyDescent="0.25">
      <c r="D29" s="2" t="s">
        <v>42</v>
      </c>
      <c r="E29" s="3">
        <v>0</v>
      </c>
      <c r="F29" s="4"/>
      <c r="G29" s="3">
        <v>0</v>
      </c>
      <c r="H29" s="4"/>
      <c r="I29" s="3">
        <v>0</v>
      </c>
      <c r="J29" s="4"/>
      <c r="K29" s="3">
        <v>0</v>
      </c>
      <c r="L29" s="4"/>
      <c r="M29" s="3">
        <v>0</v>
      </c>
      <c r="N29" s="4"/>
      <c r="O29" s="3">
        <v>0</v>
      </c>
      <c r="P29" s="4"/>
      <c r="Q29" s="3">
        <v>0</v>
      </c>
      <c r="R29" s="4"/>
      <c r="S29" s="3">
        <v>0</v>
      </c>
      <c r="T29" s="4"/>
      <c r="U29" s="3">
        <v>0</v>
      </c>
      <c r="V29" s="4"/>
      <c r="W29" s="3">
        <v>0</v>
      </c>
      <c r="X29" s="4"/>
      <c r="Y29" s="3">
        <f t="shared" si="2"/>
        <v>0</v>
      </c>
      <c r="Z29" s="4"/>
      <c r="AA29" s="3">
        <v>0</v>
      </c>
      <c r="AB29" s="4"/>
      <c r="AC29" s="3">
        <v>170.15</v>
      </c>
      <c r="AD29" s="4"/>
      <c r="AE29" s="3">
        <v>104.36</v>
      </c>
      <c r="AF29" s="4"/>
      <c r="AG29" s="3">
        <f t="shared" si="3"/>
        <v>274.51</v>
      </c>
    </row>
    <row r="30" spans="1:33" ht="16" thickBot="1" x14ac:dyDescent="0.25">
      <c r="C30" s="2" t="s">
        <v>43</v>
      </c>
      <c r="E30" s="6">
        <f>ROUND(SUM(E12:E29),5)</f>
        <v>2900.2</v>
      </c>
      <c r="F30" s="4"/>
      <c r="G30" s="6">
        <f>ROUND(SUM(G12:G29),5)</f>
        <v>87920.37</v>
      </c>
      <c r="H30" s="4"/>
      <c r="I30" s="6">
        <f>ROUND(SUM(I12:I29),5)</f>
        <v>28499.42</v>
      </c>
      <c r="J30" s="4"/>
      <c r="K30" s="6">
        <f>ROUND(SUM(K12:K29),5)</f>
        <v>6190.61</v>
      </c>
      <c r="L30" s="4"/>
      <c r="M30" s="6">
        <f>ROUND(SUM(M12:M29),5)</f>
        <v>2995.9</v>
      </c>
      <c r="N30" s="4"/>
      <c r="O30" s="6">
        <f>ROUND(SUM(O12:O29),5)</f>
        <v>140725.47</v>
      </c>
      <c r="P30" s="4"/>
      <c r="Q30" s="6">
        <f>ROUND(SUM(Q12:Q29),5)</f>
        <v>23152.05</v>
      </c>
      <c r="R30" s="4"/>
      <c r="S30" s="6">
        <f>ROUND(SUM(S12:S29),5)</f>
        <v>1092.49</v>
      </c>
      <c r="T30" s="4"/>
      <c r="U30" s="6">
        <f>ROUND(SUM(U12:U29),5)</f>
        <v>2965.97</v>
      </c>
      <c r="V30" s="4"/>
      <c r="W30" s="6">
        <f>ROUND(SUM(W12:W29),5)</f>
        <v>3244.74</v>
      </c>
      <c r="X30" s="4"/>
      <c r="Y30" s="6">
        <f t="shared" si="2"/>
        <v>180367.23</v>
      </c>
      <c r="Z30" s="4"/>
      <c r="AA30" s="6">
        <f>ROUND(SUM(AA12:AA29),5)</f>
        <v>-146337.57</v>
      </c>
      <c r="AB30" s="4"/>
      <c r="AC30" s="6">
        <f>ROUND(SUM(AC12:AC29),5)</f>
        <v>17833.57</v>
      </c>
      <c r="AD30" s="4"/>
      <c r="AE30" s="6">
        <f>ROUND(SUM(AE12:AE29),5)</f>
        <v>119938.95</v>
      </c>
      <c r="AF30" s="4"/>
      <c r="AG30" s="6">
        <f t="shared" si="3"/>
        <v>291122.17</v>
      </c>
    </row>
    <row r="31" spans="1:33" ht="16" thickBot="1" x14ac:dyDescent="0.25">
      <c r="B31" s="2" t="s">
        <v>44</v>
      </c>
      <c r="E31" s="6">
        <f>ROUND(E3+E11-E30,5)</f>
        <v>2988.18</v>
      </c>
      <c r="F31" s="4"/>
      <c r="G31" s="6">
        <f>ROUND(G3+G11-G30,5)</f>
        <v>-1356.48</v>
      </c>
      <c r="H31" s="4"/>
      <c r="I31" s="6">
        <f>ROUND(I3+I11-I30,5)</f>
        <v>116747.99</v>
      </c>
      <c r="J31" s="4"/>
      <c r="K31" s="6">
        <f>ROUND(K3+K11-K30,5)</f>
        <v>1060.97</v>
      </c>
      <c r="L31" s="4"/>
      <c r="M31" s="6">
        <f>ROUND(M3+M11-M30,5)</f>
        <v>-2413.65</v>
      </c>
      <c r="N31" s="4"/>
      <c r="O31" s="6">
        <f>ROUND(O3+O11-O30,5)</f>
        <v>-140091.04999999999</v>
      </c>
      <c r="P31" s="4"/>
      <c r="Q31" s="6">
        <f>ROUND(Q3+Q11-Q30,5)</f>
        <v>-1655.85</v>
      </c>
      <c r="R31" s="4"/>
      <c r="S31" s="6">
        <f>ROUND(S3+S11-S30,5)</f>
        <v>-1092.49</v>
      </c>
      <c r="T31" s="4"/>
      <c r="U31" s="6">
        <f>ROUND(U3+U11-U30,5)</f>
        <v>134.03</v>
      </c>
      <c r="V31" s="4"/>
      <c r="W31" s="6">
        <f>ROUND(W3+W11-W30,5)</f>
        <v>180.26</v>
      </c>
      <c r="X31" s="4"/>
      <c r="Y31" s="6">
        <f t="shared" si="2"/>
        <v>-143877.78</v>
      </c>
      <c r="Z31" s="4"/>
      <c r="AA31" s="6">
        <f>ROUND(AA3+AA11-AA30,5)</f>
        <v>0</v>
      </c>
      <c r="AB31" s="4"/>
      <c r="AC31" s="6">
        <f>ROUND(AC3+AC11-AC30,5)</f>
        <v>1160.73</v>
      </c>
      <c r="AD31" s="4"/>
      <c r="AE31" s="6">
        <f>ROUND(AE3+AE11-AE30,5)</f>
        <v>862.37</v>
      </c>
      <c r="AF31" s="4"/>
      <c r="AG31" s="6">
        <f t="shared" si="3"/>
        <v>-23474.99</v>
      </c>
    </row>
    <row r="32" spans="1:33" s="8" customFormat="1" ht="12" thickBot="1" x14ac:dyDescent="0.2">
      <c r="A32" s="2" t="s">
        <v>45</v>
      </c>
      <c r="B32" s="2"/>
      <c r="C32" s="2"/>
      <c r="D32" s="2"/>
      <c r="E32" s="7">
        <f>E31</f>
        <v>2988.18</v>
      </c>
      <c r="F32" s="2"/>
      <c r="G32" s="7">
        <f>G31</f>
        <v>-1356.48</v>
      </c>
      <c r="H32" s="2"/>
      <c r="I32" s="7">
        <f>I31</f>
        <v>116747.99</v>
      </c>
      <c r="J32" s="2"/>
      <c r="K32" s="7">
        <f>K31</f>
        <v>1060.97</v>
      </c>
      <c r="L32" s="2"/>
      <c r="M32" s="7">
        <f>M31</f>
        <v>-2413.65</v>
      </c>
      <c r="N32" s="2"/>
      <c r="O32" s="7">
        <f>O31</f>
        <v>-140091.04999999999</v>
      </c>
      <c r="P32" s="2"/>
      <c r="Q32" s="7">
        <f>Q31</f>
        <v>-1655.85</v>
      </c>
      <c r="R32" s="2"/>
      <c r="S32" s="7">
        <f>S31</f>
        <v>-1092.49</v>
      </c>
      <c r="T32" s="2"/>
      <c r="U32" s="7">
        <f>U31</f>
        <v>134.03</v>
      </c>
      <c r="V32" s="2"/>
      <c r="W32" s="7">
        <f>W31</f>
        <v>180.26</v>
      </c>
      <c r="X32" s="2"/>
      <c r="Y32" s="7">
        <f t="shared" si="2"/>
        <v>-143877.78</v>
      </c>
      <c r="Z32" s="2"/>
      <c r="AA32" s="7">
        <f>AA31</f>
        <v>0</v>
      </c>
      <c r="AB32" s="2"/>
      <c r="AC32" s="7">
        <f>AC31</f>
        <v>1160.73</v>
      </c>
      <c r="AD32" s="2"/>
      <c r="AE32" s="7">
        <f>AE31</f>
        <v>862.37</v>
      </c>
      <c r="AF32" s="2"/>
      <c r="AG32" s="7">
        <f t="shared" si="3"/>
        <v>-23474.99</v>
      </c>
    </row>
    <row r="33" ht="16" thickTop="1" x14ac:dyDescent="0.2"/>
  </sheetData>
  <sheetProtection algorithmName="SHA-512" hashValue="b08nE+bcXNS03fe3SECzB5S4KsrlVzYgf/jM254Eemw6JoplkKAfueT4zqytnPlZ5+VpkRly/B/+72+ub4mmTg==" saltValue="Df83PzouPufdphsUmrCV/A==" spinCount="100000" sheet="1" objects="1" scenarios="1"/>
  <pageMargins left="0.7" right="0.7" top="0.75" bottom="0.75" header="0.1" footer="0.3"/>
  <pageSetup orientation="portrait" r:id="rId1"/>
  <headerFooter>
    <oddHeader>&amp;L&amp;"Arial,Bold"&amp;8 2:58 PM
&amp;"Arial,Bold"&amp;8 2024-03-08
&amp;"Arial,Bold"&amp;8 Accrual Basis&amp;C&amp;"Arial,Bold"&amp;12 Denman Island Residents Association
&amp;"Arial,Bold"&amp;14 Profit &amp;&amp; Loss by Class
&amp;"Arial,Bold"&amp;10 January through December 2023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Ron Shepherd</cp:lastModifiedBy>
  <dcterms:created xsi:type="dcterms:W3CDTF">2024-03-08T22:58:46Z</dcterms:created>
  <dcterms:modified xsi:type="dcterms:W3CDTF">2024-04-24T20:31:04Z</dcterms:modified>
</cp:coreProperties>
</file>