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122"/>
  <workbookPr autoCompressPictures="0"/>
  <bookViews>
    <workbookView xWindow="0" yWindow="-460" windowWidth="28800" windowHeight="18000"/>
  </bookViews>
  <sheets>
    <sheet name="FP Consolidated" sheetId="3" r:id="rId1"/>
    <sheet name="FP by Class" sheetId="1" r:id="rId2"/>
    <sheet name="P&amp;L Consolidated" sheetId="4" r:id="rId3"/>
    <sheet name="P&amp;L by Class" sheetId="5" r:id="rId4"/>
  </sheets>
  <definedNames>
    <definedName name="_xlnm.Print_Titles" localSheetId="1">'FP by Class'!$A:$E,'FP by Class'!$1:$2</definedName>
    <definedName name="_xlnm.Print_Titles" localSheetId="0">'FP Consolidated'!$A:$E,'FP Consolidated'!$1:$1</definedName>
    <definedName name="_xlnm.Print_Titles" localSheetId="3">'P&amp;L by Class'!$A:$D,'P&amp;L by Class'!$1:$2</definedName>
    <definedName name="_xlnm.Print_Titles" localSheetId="2">'P&amp;L Consolidated'!$A:$D,'P&amp;L Consolidated'!$1:$1</definedName>
    <definedName name="QB_COLUMN_102101" localSheetId="1" hidden="1">'FP by Class'!$AL$2</definedName>
    <definedName name="QB_COLUMN_102101" localSheetId="3" hidden="1">'P&amp;L by Class'!$AG$2</definedName>
    <definedName name="QB_COLUMN_112101" localSheetId="1" hidden="1">'FP by Class'!$AN$2</definedName>
    <definedName name="QB_COLUMN_112101" localSheetId="3" hidden="1">'P&amp;L by Class'!$AI$2</definedName>
    <definedName name="QB_COLUMN_122200" localSheetId="1" hidden="1">'FP by Class'!$AD$1</definedName>
    <definedName name="QB_COLUMN_122201" localSheetId="1" hidden="1">'FP by Class'!$AD$2</definedName>
    <definedName name="QB_COLUMN_13101" localSheetId="1" hidden="1">'FP by Class'!$AH$2</definedName>
    <definedName name="QB_COLUMN_13101" localSheetId="3" hidden="1">'P&amp;L by Class'!$AC$2</definedName>
    <definedName name="QB_COLUMN_132101" localSheetId="1" hidden="1">'FP by Class'!$H$2</definedName>
    <definedName name="QB_COLUMN_132101" localSheetId="3" hidden="1">'P&amp;L by Class'!$G$2</definedName>
    <definedName name="QB_COLUMN_142200" localSheetId="1" hidden="1">'FP by Class'!$P$1</definedName>
    <definedName name="QB_COLUMN_142200" localSheetId="3" hidden="1">'P&amp;L by Class'!$O$1</definedName>
    <definedName name="QB_COLUMN_142201" localSheetId="1" hidden="1">'FP by Class'!$P$2</definedName>
    <definedName name="QB_COLUMN_142201" localSheetId="3" hidden="1">'P&amp;L by Class'!$O$2</definedName>
    <definedName name="QB_COLUMN_152101" localSheetId="1" hidden="1">'FP by Class'!$AJ$2</definedName>
    <definedName name="QB_COLUMN_152101" localSheetId="3" hidden="1">'P&amp;L by Class'!$AE$2</definedName>
    <definedName name="QB_COLUMN_162200" localSheetId="1" hidden="1">'FP by Class'!$V$1</definedName>
    <definedName name="QB_COLUMN_162200" localSheetId="3" hidden="1">'P&amp;L by Class'!$S$1</definedName>
    <definedName name="QB_COLUMN_162201" localSheetId="1" hidden="1">'FP by Class'!$V$2</definedName>
    <definedName name="QB_COLUMN_162201" localSheetId="3" hidden="1">'P&amp;L by Class'!$S$2</definedName>
    <definedName name="QB_COLUMN_172200" localSheetId="1" hidden="1">'FP by Class'!$T$1</definedName>
    <definedName name="QB_COLUMN_172201" localSheetId="1" hidden="1">'FP by Class'!$T$2</definedName>
    <definedName name="QB_COLUMN_182200" localSheetId="1" hidden="1">'FP by Class'!$N$1</definedName>
    <definedName name="QB_COLUMN_182200" localSheetId="3" hidden="1">'P&amp;L by Class'!$M$1</definedName>
    <definedName name="QB_COLUMN_182201" localSheetId="1" hidden="1">'FP by Class'!$N$2</definedName>
    <definedName name="QB_COLUMN_182201" localSheetId="3" hidden="1">'P&amp;L by Class'!$M$2</definedName>
    <definedName name="QB_COLUMN_22200" localSheetId="1" hidden="1">'FP by Class'!$L$1</definedName>
    <definedName name="QB_COLUMN_22200" localSheetId="3" hidden="1">'P&amp;L by Class'!$K$1</definedName>
    <definedName name="QB_COLUMN_22201" localSheetId="1" hidden="1">'FP by Class'!$L$2</definedName>
    <definedName name="QB_COLUMN_22201" localSheetId="3" hidden="1">'P&amp;L by Class'!$K$2</definedName>
    <definedName name="QB_COLUMN_29" localSheetId="0" hidden="1">'FP Consolidated'!$F$1</definedName>
    <definedName name="QB_COLUMN_29" localSheetId="2" hidden="1">'P&amp;L Consolidated'!$E$1</definedName>
    <definedName name="QB_COLUMN_32200" localSheetId="1" hidden="1">'FP by Class'!$R$1</definedName>
    <definedName name="QB_COLUMN_32200" localSheetId="3" hidden="1">'P&amp;L by Class'!$Q$1</definedName>
    <definedName name="QB_COLUMN_32201" localSheetId="1" hidden="1">'FP by Class'!$R$2</definedName>
    <definedName name="QB_COLUMN_32201" localSheetId="3" hidden="1">'P&amp;L by Class'!$Q$2</definedName>
    <definedName name="QB_COLUMN_42200" localSheetId="1" hidden="1">'FP by Class'!$X$1</definedName>
    <definedName name="QB_COLUMN_42200" localSheetId="3" hidden="1">'P&amp;L by Class'!$U$1</definedName>
    <definedName name="QB_COLUMN_42201" localSheetId="1" hidden="1">'FP by Class'!$X$2</definedName>
    <definedName name="QB_COLUMN_42201" localSheetId="3" hidden="1">'P&amp;L by Class'!$U$2</definedName>
    <definedName name="QB_COLUMN_423011" localSheetId="1" hidden="1">'FP by Class'!$AR$2</definedName>
    <definedName name="QB_COLUMN_423011" localSheetId="3" hidden="1">'P&amp;L by Class'!$AM$2</definedName>
    <definedName name="QB_COLUMN_452111" localSheetId="1" hidden="1">'FP by Class'!$AP$2</definedName>
    <definedName name="QB_COLUMN_452111" localSheetId="3" hidden="1">'P&amp;L by Class'!$AK$2</definedName>
    <definedName name="QB_COLUMN_52200" localSheetId="1" hidden="1">'FP by Class'!$Z$1</definedName>
    <definedName name="QB_COLUMN_52200" localSheetId="3" hidden="1">'P&amp;L by Class'!$W$1</definedName>
    <definedName name="QB_COLUMN_52201" localSheetId="1" hidden="1">'FP by Class'!$Z$2</definedName>
    <definedName name="QB_COLUMN_52201" localSheetId="3" hidden="1">'P&amp;L by Class'!$W$2</definedName>
    <definedName name="QB_COLUMN_62200" localSheetId="1" hidden="1">'FP by Class'!$AB$1</definedName>
    <definedName name="QB_COLUMN_62200" localSheetId="3" hidden="1">'P&amp;L by Class'!$Y$1</definedName>
    <definedName name="QB_COLUMN_62201" localSheetId="1" hidden="1">'FP by Class'!$AB$2</definedName>
    <definedName name="QB_COLUMN_62201" localSheetId="3" hidden="1">'P&amp;L by Class'!$Y$2</definedName>
    <definedName name="QB_COLUMN_72200" localSheetId="1" hidden="1">'FP by Class'!$AF$1</definedName>
    <definedName name="QB_COLUMN_72200" localSheetId="3" hidden="1">'P&amp;L by Class'!$AA$1</definedName>
    <definedName name="QB_COLUMN_72201" localSheetId="1" hidden="1">'FP by Class'!$AF$2</definedName>
    <definedName name="QB_COLUMN_72201" localSheetId="3" hidden="1">'P&amp;L by Class'!$AA$2</definedName>
    <definedName name="QB_COLUMN_82101" localSheetId="1" hidden="1">'FP by Class'!$F$2</definedName>
    <definedName name="QB_COLUMN_82101" localSheetId="3" hidden="1">'P&amp;L by Class'!$E$2</definedName>
    <definedName name="QB_COLUMN_92101" localSheetId="1" hidden="1">'FP by Class'!$J$2</definedName>
    <definedName name="QB_COLUMN_92101" localSheetId="3" hidden="1">'P&amp;L by Class'!$I$2</definedName>
    <definedName name="QB_DATA_0" localSheetId="1" hidden="1">'FP by Class'!$6:$6,'FP by Class'!$8:$8,'FP by Class'!$9:$9,'FP by Class'!$10:$10,'FP by Class'!$11:$11,'FP by Class'!$12:$12,'FP by Class'!$13:$13,'FP by Class'!$14:$14,'FP by Class'!$18:$18,'FP by Class'!$23:$23,'FP by Class'!$24:$24,'FP by Class'!$29:$29,'FP by Class'!$30:$30,'FP by Class'!$31:$31,'FP by Class'!$32:$32,'FP by Class'!$33:$33</definedName>
    <definedName name="QB_DATA_0" localSheetId="0" hidden="1">'FP Consolidated'!$5:$5,'FP Consolidated'!$7:$7,'FP Consolidated'!$8:$8,'FP Consolidated'!$9:$9,'FP Consolidated'!$10:$10,'FP Consolidated'!$11:$11,'FP Consolidated'!$12:$12,'FP Consolidated'!$13:$13,'FP Consolidated'!$17:$17,'FP Consolidated'!$22:$22,'FP Consolidated'!$23:$23,'FP Consolidated'!$28:$28,'FP Consolidated'!$29:$29,'FP Consolidated'!$30:$30,'FP Consolidated'!$31:$31,'FP Consolidated'!$32:$32</definedName>
    <definedName name="QB_DATA_0" localSheetId="3" hidden="1">'P&amp;L by Class'!$5:$5,'P&amp;L by Class'!$6:$6,'P&amp;L by Class'!$7:$7,'P&amp;L by Class'!$8:$8,'P&amp;L by Class'!$9:$9,'P&amp;L by Class'!$10:$10,'P&amp;L by Class'!$13:$13,'P&amp;L by Class'!$14:$14,'P&amp;L by Class'!$15:$15,'P&amp;L by Class'!$16:$16,'P&amp;L by Class'!$17:$17,'P&amp;L by Class'!$18:$18,'P&amp;L by Class'!$19:$19,'P&amp;L by Class'!$20:$20,'P&amp;L by Class'!$21:$21,'P&amp;L by Class'!$22:$22</definedName>
    <definedName name="QB_DATA_0" localSheetId="2" hidden="1">'P&amp;L Consolidated'!$4:$4,'P&amp;L Consolidated'!$5:$5,'P&amp;L Consolidated'!$6:$6,'P&amp;L Consolidated'!$7:$7,'P&amp;L Consolidated'!$8:$8,'P&amp;L Consolidated'!$9:$9,'P&amp;L Consolidated'!$12:$12,'P&amp;L Consolidated'!$13:$13,'P&amp;L Consolidated'!$14:$14,'P&amp;L Consolidated'!$15:$15,'P&amp;L Consolidated'!$16:$16,'P&amp;L Consolidated'!$17:$17,'P&amp;L Consolidated'!$18:$18,'P&amp;L Consolidated'!$19:$19,'P&amp;L Consolidated'!$20:$20,'P&amp;L Consolidated'!$21:$21</definedName>
    <definedName name="QB_DATA_1" localSheetId="1" hidden="1">'FP by Class'!$41:$41,'FP by Class'!$44:$44,'FP by Class'!$49:$49,'FP by Class'!$50:$50,'FP by Class'!$51:$51,'FP by Class'!$52:$52</definedName>
    <definedName name="QB_DATA_1" localSheetId="0" hidden="1">'FP Consolidated'!$40:$40,'FP Consolidated'!$43:$43,'FP Consolidated'!$48:$48,'FP Consolidated'!$49:$49,'FP Consolidated'!$50:$50,'FP Consolidated'!$51:$51</definedName>
    <definedName name="QB_DATA_1" localSheetId="3" hidden="1">'P&amp;L by Class'!$23:$23,'P&amp;L by Class'!$24:$24,'P&amp;L by Class'!$25:$25,'P&amp;L by Class'!$26:$26,'P&amp;L by Class'!$27:$27,'P&amp;L by Class'!$28:$28</definedName>
    <definedName name="QB_DATA_1" localSheetId="2" hidden="1">'P&amp;L Consolidated'!$22:$22,'P&amp;L Consolidated'!$23:$23,'P&amp;L Consolidated'!$24:$24,'P&amp;L Consolidated'!$25:$25,'P&amp;L Consolidated'!$26:$26,'P&amp;L Consolidated'!$27:$27</definedName>
    <definedName name="QB_FORMULA_0" localSheetId="1" hidden="1">'FP by Class'!$AH$6,'FP by Class'!$AR$6,'FP by Class'!$AH$8,'FP by Class'!$AR$8,'FP by Class'!$AH$9,'FP by Class'!$AR$9,'FP by Class'!$AH$10,'FP by Class'!$AR$10,'FP by Class'!$AH$11,'FP by Class'!$AR$11,'FP by Class'!$AH$12,'FP by Class'!$AR$12,'FP by Class'!$AH$13,'FP by Class'!$AR$13,'FP by Class'!$AH$14,'FP by Class'!$AR$14</definedName>
    <definedName name="QB_FORMULA_0" localSheetId="0" hidden="1">'FP Consolidated'!$F$14,'FP Consolidated'!$F$15,'FP Consolidated'!$F$18,'FP Consolidated'!$F$19,'FP Consolidated'!$F$24,'FP Consolidated'!$F$25,'FP Consolidated'!$F$33,'FP Consolidated'!$F$34,'FP Consolidated'!$F$35,'FP Consolidated'!$F$41,'FP Consolidated'!$F$44,'FP Consolidated'!$F$45,'FP Consolidated'!$F$46,'FP Consolidated'!$F$52,'FP Consolidated'!$F$53</definedName>
    <definedName name="QB_FORMULA_0" localSheetId="3" hidden="1">'P&amp;L by Class'!$AC$5,'P&amp;L by Class'!$AM$5,'P&amp;L by Class'!$AC$6,'P&amp;L by Class'!$AM$6,'P&amp;L by Class'!$AC$7,'P&amp;L by Class'!$AM$7,'P&amp;L by Class'!$AC$8,'P&amp;L by Class'!$AM$8,'P&amp;L by Class'!$AC$9,'P&amp;L by Class'!$AM$9,'P&amp;L by Class'!$AC$10,'P&amp;L by Class'!$AM$10,'P&amp;L by Class'!$E$11,'P&amp;L by Class'!$G$11,'P&amp;L by Class'!$I$11,'P&amp;L by Class'!$K$11</definedName>
    <definedName name="QB_FORMULA_0" localSheetId="2" hidden="1">'P&amp;L Consolidated'!$E$10,'P&amp;L Consolidated'!$E$28,'P&amp;L Consolidated'!$E$29,'P&amp;L Consolidated'!$E$30</definedName>
    <definedName name="QB_FORMULA_1" localSheetId="1" hidden="1">'FP by Class'!$F$15,'FP by Class'!$H$15,'FP by Class'!$J$15,'FP by Class'!$L$15,'FP by Class'!$N$15,'FP by Class'!$P$15,'FP by Class'!$R$15,'FP by Class'!$T$15,'FP by Class'!$V$15,'FP by Class'!$X$15,'FP by Class'!$Z$15,'FP by Class'!$AB$15,'FP by Class'!$AD$15,'FP by Class'!$AF$15,'FP by Class'!$AH$15,'FP by Class'!$AJ$15</definedName>
    <definedName name="QB_FORMULA_1" localSheetId="3" hidden="1">'P&amp;L by Class'!$M$11,'P&amp;L by Class'!$O$11,'P&amp;L by Class'!$Q$11,'P&amp;L by Class'!$S$11,'P&amp;L by Class'!$U$11,'P&amp;L by Class'!$W$11,'P&amp;L by Class'!$Y$11,'P&amp;L by Class'!$AA$11,'P&amp;L by Class'!$AC$11,'P&amp;L by Class'!$AE$11,'P&amp;L by Class'!$AG$11,'P&amp;L by Class'!$AI$11,'P&amp;L by Class'!$AK$11,'P&amp;L by Class'!$AM$11,'P&amp;L by Class'!$AC$13,'P&amp;L by Class'!$AM$13</definedName>
    <definedName name="QB_FORMULA_10" localSheetId="1" hidden="1">'FP by Class'!$V$34,'FP by Class'!$X$34,'FP by Class'!$Z$34,'FP by Class'!$AB$34,'FP by Class'!$AD$34,'FP by Class'!$AF$34,'FP by Class'!$AH$34,'FP by Class'!$AJ$34,'FP by Class'!$AL$34,'FP by Class'!$AN$34,'FP by Class'!$AP$34,'FP by Class'!$AR$34,'FP by Class'!$F$35,'FP by Class'!$H$35,'FP by Class'!$J$35,'FP by Class'!$L$35</definedName>
    <definedName name="QB_FORMULA_11" localSheetId="1" hidden="1">'FP by Class'!$N$35,'FP by Class'!$P$35,'FP by Class'!$R$35,'FP by Class'!$T$35,'FP by Class'!$V$35,'FP by Class'!$X$35,'FP by Class'!$Z$35,'FP by Class'!$AB$35,'FP by Class'!$AD$35,'FP by Class'!$AF$35,'FP by Class'!$AH$35,'FP by Class'!$AJ$35,'FP by Class'!$AL$35,'FP by Class'!$AN$35,'FP by Class'!$AP$35,'FP by Class'!$AR$35</definedName>
    <definedName name="QB_FORMULA_12" localSheetId="1" hidden="1">'FP by Class'!$F$36,'FP by Class'!$H$36,'FP by Class'!$J$36,'FP by Class'!$L$36,'FP by Class'!$N$36,'FP by Class'!$P$36,'FP by Class'!$R$36,'FP by Class'!$T$36,'FP by Class'!$V$36,'FP by Class'!$X$36,'FP by Class'!$Z$36,'FP by Class'!$AB$36,'FP by Class'!$AD$36,'FP by Class'!$AF$36,'FP by Class'!$AH$36,'FP by Class'!$AJ$36</definedName>
    <definedName name="QB_FORMULA_13" localSheetId="1" hidden="1">'FP by Class'!$AL$36,'FP by Class'!$AN$36,'FP by Class'!$AP$36,'FP by Class'!$AR$36,'FP by Class'!$AH$41,'FP by Class'!$AR$41,'FP by Class'!$F$42,'FP by Class'!$H$42,'FP by Class'!$J$42,'FP by Class'!$L$42,'FP by Class'!$N$42,'FP by Class'!$P$42,'FP by Class'!$R$42,'FP by Class'!$T$42,'FP by Class'!$V$42,'FP by Class'!$X$42</definedName>
    <definedName name="QB_FORMULA_14" localSheetId="1" hidden="1">'FP by Class'!$Z$42,'FP by Class'!$AB$42,'FP by Class'!$AD$42,'FP by Class'!$AF$42,'FP by Class'!$AH$42,'FP by Class'!$AJ$42,'FP by Class'!$AL$42,'FP by Class'!$AN$42,'FP by Class'!$AP$42,'FP by Class'!$AR$42,'FP by Class'!$AH$44,'FP by Class'!$AR$44,'FP by Class'!$F$45,'FP by Class'!$H$45,'FP by Class'!$J$45,'FP by Class'!$L$45</definedName>
    <definedName name="QB_FORMULA_15" localSheetId="1" hidden="1">'FP by Class'!$N$45,'FP by Class'!$P$45,'FP by Class'!$R$45,'FP by Class'!$T$45,'FP by Class'!$V$45,'FP by Class'!$X$45,'FP by Class'!$Z$45,'FP by Class'!$AB$45,'FP by Class'!$AD$45,'FP by Class'!$AF$45,'FP by Class'!$AH$45,'FP by Class'!$AJ$45,'FP by Class'!$AL$45,'FP by Class'!$AN$45,'FP by Class'!$AP$45,'FP by Class'!$AR$45</definedName>
    <definedName name="QB_FORMULA_16" localSheetId="1" hidden="1">'FP by Class'!$F$46,'FP by Class'!$H$46,'FP by Class'!$J$46,'FP by Class'!$L$46,'FP by Class'!$N$46,'FP by Class'!$P$46,'FP by Class'!$R$46,'FP by Class'!$T$46,'FP by Class'!$V$46,'FP by Class'!$X$46,'FP by Class'!$Z$46,'FP by Class'!$AB$46,'FP by Class'!$AD$46,'FP by Class'!$AF$46,'FP by Class'!$AH$46,'FP by Class'!$AJ$46</definedName>
    <definedName name="QB_FORMULA_17" localSheetId="1" hidden="1">'FP by Class'!$AL$46,'FP by Class'!$AN$46,'FP by Class'!$AP$46,'FP by Class'!$AR$46,'FP by Class'!$F$47,'FP by Class'!$H$47,'FP by Class'!$J$47,'FP by Class'!$L$47,'FP by Class'!$N$47,'FP by Class'!$P$47,'FP by Class'!$R$47,'FP by Class'!$T$47,'FP by Class'!$V$47,'FP by Class'!$X$47,'FP by Class'!$Z$47,'FP by Class'!$AB$47</definedName>
    <definedName name="QB_FORMULA_18" localSheetId="1" hidden="1">'FP by Class'!$AD$47,'FP by Class'!$AF$47,'FP by Class'!$AH$47,'FP by Class'!$AJ$47,'FP by Class'!$AL$47,'FP by Class'!$AN$47,'FP by Class'!$AP$47,'FP by Class'!$AR$47,'FP by Class'!$AH$49,'FP by Class'!$AR$49,'FP by Class'!$AH$50,'FP by Class'!$AR$50,'FP by Class'!$AH$51,'FP by Class'!$AR$51,'FP by Class'!$AH$52,'FP by Class'!$AR$52</definedName>
    <definedName name="QB_FORMULA_19" localSheetId="1" hidden="1">'FP by Class'!$F$53,'FP by Class'!$H$53,'FP by Class'!$J$53,'FP by Class'!$L$53,'FP by Class'!$N$53,'FP by Class'!$P$53,'FP by Class'!$R$53,'FP by Class'!$T$53,'FP by Class'!$V$53,'FP by Class'!$X$53,'FP by Class'!$Z$53,'FP by Class'!$AB$53,'FP by Class'!$AD$53,'FP by Class'!$AF$53,'FP by Class'!$AH$53,'FP by Class'!$AJ$53</definedName>
    <definedName name="QB_FORMULA_2" localSheetId="1" hidden="1">'FP by Class'!$AL$15,'FP by Class'!$AN$15,'FP by Class'!$AP$15,'FP by Class'!$AR$15,'FP by Class'!$F$16,'FP by Class'!$H$16,'FP by Class'!$J$16,'FP by Class'!$L$16,'FP by Class'!$N$16,'FP by Class'!$P$16,'FP by Class'!$R$16,'FP by Class'!$T$16,'FP by Class'!$V$16,'FP by Class'!$X$16,'FP by Class'!$Z$16,'FP by Class'!$AB$16</definedName>
    <definedName name="QB_FORMULA_2" localSheetId="3" hidden="1">'P&amp;L by Class'!$AC$14,'P&amp;L by Class'!$AM$14,'P&amp;L by Class'!$AC$15,'P&amp;L by Class'!$AM$15,'P&amp;L by Class'!$AC$16,'P&amp;L by Class'!$AM$16,'P&amp;L by Class'!$AC$17,'P&amp;L by Class'!$AM$17,'P&amp;L by Class'!$AC$18,'P&amp;L by Class'!$AM$18,'P&amp;L by Class'!$AC$19,'P&amp;L by Class'!$AM$19,'P&amp;L by Class'!$AC$20,'P&amp;L by Class'!$AM$20,'P&amp;L by Class'!$AC$21,'P&amp;L by Class'!$AM$21</definedName>
    <definedName name="QB_FORMULA_20" localSheetId="1" hidden="1">'FP by Class'!$AL$53,'FP by Class'!$AN$53,'FP by Class'!$AP$53,'FP by Class'!$AR$53,'FP by Class'!$F$54,'FP by Class'!$H$54,'FP by Class'!$J$54,'FP by Class'!$L$54,'FP by Class'!$N$54,'FP by Class'!$P$54,'FP by Class'!$R$54,'FP by Class'!$T$54,'FP by Class'!$V$54,'FP by Class'!$X$54,'FP by Class'!$Z$54,'FP by Class'!$AB$54</definedName>
    <definedName name="QB_FORMULA_21" localSheetId="1" hidden="1">'FP by Class'!$AD$54,'FP by Class'!$AF$54,'FP by Class'!$AH$54,'FP by Class'!$AJ$54,'FP by Class'!$AL$54,'FP by Class'!$AN$54,'FP by Class'!$AP$54,'FP by Class'!$AR$54</definedName>
    <definedName name="QB_FORMULA_3" localSheetId="1" hidden="1">'FP by Class'!$AD$16,'FP by Class'!$AF$16,'FP by Class'!$AH$16,'FP by Class'!$AJ$16,'FP by Class'!$AL$16,'FP by Class'!$AN$16,'FP by Class'!$AP$16,'FP by Class'!$AR$16,'FP by Class'!$AH$18,'FP by Class'!$AR$18,'FP by Class'!$F$19,'FP by Class'!$H$19,'FP by Class'!$J$19,'FP by Class'!$L$19,'FP by Class'!$N$19,'FP by Class'!$P$19</definedName>
    <definedName name="QB_FORMULA_3" localSheetId="3" hidden="1">'P&amp;L by Class'!$AC$22,'P&amp;L by Class'!$AM$22,'P&amp;L by Class'!$AC$23,'P&amp;L by Class'!$AM$23,'P&amp;L by Class'!$AC$24,'P&amp;L by Class'!$AM$24,'P&amp;L by Class'!$AC$25,'P&amp;L by Class'!$AM$25,'P&amp;L by Class'!$AC$26,'P&amp;L by Class'!$AM$26,'P&amp;L by Class'!$AC$27,'P&amp;L by Class'!$AM$27,'P&amp;L by Class'!$AC$28,'P&amp;L by Class'!$AM$28,'P&amp;L by Class'!$E$29,'P&amp;L by Class'!$G$29</definedName>
    <definedName name="QB_FORMULA_4" localSheetId="1" hidden="1">'FP by Class'!$R$19,'FP by Class'!$T$19,'FP by Class'!$V$19,'FP by Class'!$X$19,'FP by Class'!$Z$19,'FP by Class'!$AB$19,'FP by Class'!$AD$19,'FP by Class'!$AF$19,'FP by Class'!$AH$19,'FP by Class'!$AJ$19,'FP by Class'!$AL$19,'FP by Class'!$AN$19,'FP by Class'!$AP$19,'FP by Class'!$AR$19,'FP by Class'!$F$20,'FP by Class'!$H$20</definedName>
    <definedName name="QB_FORMULA_4" localSheetId="3" hidden="1">'P&amp;L by Class'!$I$29,'P&amp;L by Class'!$K$29,'P&amp;L by Class'!$M$29,'P&amp;L by Class'!$O$29,'P&amp;L by Class'!$Q$29,'P&amp;L by Class'!$S$29,'P&amp;L by Class'!$U$29,'P&amp;L by Class'!$W$29,'P&amp;L by Class'!$Y$29,'P&amp;L by Class'!$AA$29,'P&amp;L by Class'!$AC$29,'P&amp;L by Class'!$AE$29,'P&amp;L by Class'!$AG$29,'P&amp;L by Class'!$AI$29,'P&amp;L by Class'!$AK$29,'P&amp;L by Class'!$AM$29</definedName>
    <definedName name="QB_FORMULA_5" localSheetId="1" hidden="1">'FP by Class'!$J$20,'FP by Class'!$L$20,'FP by Class'!$N$20,'FP by Class'!$P$20,'FP by Class'!$R$20,'FP by Class'!$T$20,'FP by Class'!$V$20,'FP by Class'!$X$20,'FP by Class'!$Z$20,'FP by Class'!$AB$20,'FP by Class'!$AD$20,'FP by Class'!$AF$20,'FP by Class'!$AH$20,'FP by Class'!$AJ$20,'FP by Class'!$AL$20,'FP by Class'!$AN$20</definedName>
    <definedName name="QB_FORMULA_5" localSheetId="3" hidden="1">'P&amp;L by Class'!$E$30,'P&amp;L by Class'!$G$30,'P&amp;L by Class'!$I$30,'P&amp;L by Class'!$K$30,'P&amp;L by Class'!$M$30,'P&amp;L by Class'!$O$30,'P&amp;L by Class'!$Q$30,'P&amp;L by Class'!$S$30,'P&amp;L by Class'!$U$30,'P&amp;L by Class'!$W$30,'P&amp;L by Class'!$Y$30,'P&amp;L by Class'!$AA$30,'P&amp;L by Class'!$AC$30,'P&amp;L by Class'!$AE$30,'P&amp;L by Class'!$AG$30,'P&amp;L by Class'!$AI$30</definedName>
    <definedName name="QB_FORMULA_6" localSheetId="1" hidden="1">'FP by Class'!$AP$20,'FP by Class'!$AR$20,'FP by Class'!$AH$23,'FP by Class'!$AR$23,'FP by Class'!$AH$24,'FP by Class'!$AR$24,'FP by Class'!$F$25,'FP by Class'!$H$25,'FP by Class'!$J$25,'FP by Class'!$L$25,'FP by Class'!$N$25,'FP by Class'!$P$25,'FP by Class'!$R$25,'FP by Class'!$T$25,'FP by Class'!$V$25,'FP by Class'!$X$25</definedName>
    <definedName name="QB_FORMULA_6" localSheetId="3" hidden="1">'P&amp;L by Class'!$AK$30,'P&amp;L by Class'!$AM$30,'P&amp;L by Class'!$E$31,'P&amp;L by Class'!$G$31,'P&amp;L by Class'!$I$31,'P&amp;L by Class'!$K$31,'P&amp;L by Class'!$M$31,'P&amp;L by Class'!$O$31,'P&amp;L by Class'!$Q$31,'P&amp;L by Class'!$S$31,'P&amp;L by Class'!$U$31,'P&amp;L by Class'!$W$31,'P&amp;L by Class'!$Y$31,'P&amp;L by Class'!$AA$31,'P&amp;L by Class'!$AC$31,'P&amp;L by Class'!$AE$31</definedName>
    <definedName name="QB_FORMULA_7" localSheetId="1" hidden="1">'FP by Class'!$Z$25,'FP by Class'!$AB$25,'FP by Class'!$AD$25,'FP by Class'!$AF$25,'FP by Class'!$AH$25,'FP by Class'!$AJ$25,'FP by Class'!$AL$25,'FP by Class'!$AN$25,'FP by Class'!$AP$25,'FP by Class'!$AR$25,'FP by Class'!$F$26,'FP by Class'!$H$26,'FP by Class'!$J$26,'FP by Class'!$L$26,'FP by Class'!$N$26,'FP by Class'!$P$26</definedName>
    <definedName name="QB_FORMULA_7" localSheetId="3" hidden="1">'P&amp;L by Class'!$AG$31,'P&amp;L by Class'!$AI$31,'P&amp;L by Class'!$AK$31,'P&amp;L by Class'!$AM$31</definedName>
    <definedName name="QB_FORMULA_8" localSheetId="1" hidden="1">'FP by Class'!$R$26,'FP by Class'!$T$26,'FP by Class'!$V$26,'FP by Class'!$X$26,'FP by Class'!$Z$26,'FP by Class'!$AB$26,'FP by Class'!$AD$26,'FP by Class'!$AF$26,'FP by Class'!$AH$26,'FP by Class'!$AJ$26,'FP by Class'!$AL$26,'FP by Class'!$AN$26,'FP by Class'!$AP$26,'FP by Class'!$AR$26,'FP by Class'!$AH$29,'FP by Class'!$AR$29</definedName>
    <definedName name="QB_FORMULA_9" localSheetId="1" hidden="1">'FP by Class'!$AH$30,'FP by Class'!$AR$30,'FP by Class'!$AH$31,'FP by Class'!$AR$31,'FP by Class'!$AH$32,'FP by Class'!$AR$32,'FP by Class'!$AH$33,'FP by Class'!$AR$33,'FP by Class'!$F$34,'FP by Class'!$H$34,'FP by Class'!$J$34,'FP by Class'!$L$34,'FP by Class'!$N$34,'FP by Class'!$P$34,'FP by Class'!$R$34,'FP by Class'!$T$34</definedName>
    <definedName name="QB_ROW_1" localSheetId="0" hidden="1">'FP Consolidated'!$A$2</definedName>
    <definedName name="QB_ROW_10" localSheetId="1" hidden="1">'FP by Class'!$A$3</definedName>
    <definedName name="QB_ROW_100230" localSheetId="0" hidden="1">'FP Consolidated'!$D$30</definedName>
    <definedName name="QB_ROW_1002300" localSheetId="1" hidden="1">'FP by Class'!$D$31</definedName>
    <definedName name="QB_ROW_10031" localSheetId="0" hidden="1">'FP Consolidated'!$D$39</definedName>
    <definedName name="QB_ROW_100310" localSheetId="1" hidden="1">'FP by Class'!$D$40</definedName>
    <definedName name="QB_ROW_1011" localSheetId="0" hidden="1">'FP Consolidated'!$B$3</definedName>
    <definedName name="QB_ROW_10110" localSheetId="1" hidden="1">'FP by Class'!$B$4</definedName>
    <definedName name="QB_ROW_101240" localSheetId="0" hidden="1">'FP Consolidated'!$E$13</definedName>
    <definedName name="QB_ROW_1012400" localSheetId="1" hidden="1">'FP by Class'!$E$14</definedName>
    <definedName name="QB_ROW_10331" localSheetId="0" hidden="1">'FP Consolidated'!$D$41</definedName>
    <definedName name="QB_ROW_103310" localSheetId="1" hidden="1">'FP by Class'!$D$42</definedName>
    <definedName name="QB_ROW_12031" localSheetId="0" hidden="1">'FP Consolidated'!$D$42</definedName>
    <definedName name="QB_ROW_120310" localSheetId="1" hidden="1">'FP by Class'!$D$43</definedName>
    <definedName name="QB_ROW_12230" localSheetId="0" hidden="1">'FP Consolidated'!$D$23</definedName>
    <definedName name="QB_ROW_122300" localSheetId="1" hidden="1">'FP by Class'!$D$24</definedName>
    <definedName name="QB_ROW_12331" localSheetId="0" hidden="1">'FP Consolidated'!$D$44</definedName>
    <definedName name="QB_ROW_123310" localSheetId="1" hidden="1">'FP by Class'!$D$45</definedName>
    <definedName name="QB_ROW_1311" localSheetId="0" hidden="1">'FP Consolidated'!$B$19</definedName>
    <definedName name="QB_ROW_13110" localSheetId="1" hidden="1">'FP by Class'!$B$20</definedName>
    <definedName name="QB_ROW_14011" localSheetId="0" hidden="1">'FP Consolidated'!$B$47</definedName>
    <definedName name="QB_ROW_140110" localSheetId="1" hidden="1">'FP by Class'!$B$48</definedName>
    <definedName name="QB_ROW_14311" localSheetId="0" hidden="1">'FP Consolidated'!$B$52</definedName>
    <definedName name="QB_ROW_143110" localSheetId="1" hidden="1">'FP by Class'!$B$53</definedName>
    <definedName name="QB_ROW_17221" localSheetId="0" hidden="1">'FP Consolidated'!$C$51</definedName>
    <definedName name="QB_ROW_172210" localSheetId="1" hidden="1">'FP by Class'!$C$52</definedName>
    <definedName name="QB_ROW_18301" localSheetId="2" hidden="1">'P&amp;L Consolidated'!$A$30</definedName>
    <definedName name="QB_ROW_183010" localSheetId="3" hidden="1">'P&amp;L by Class'!$A$31</definedName>
    <definedName name="QB_ROW_19011" localSheetId="2" hidden="1">'P&amp;L Consolidated'!$B$2</definedName>
    <definedName name="QB_ROW_190110" localSheetId="3" hidden="1">'P&amp;L by Class'!$B$3</definedName>
    <definedName name="QB_ROW_19230" localSheetId="2" hidden="1">'P&amp;L Consolidated'!$D$12</definedName>
    <definedName name="QB_ROW_192300" localSheetId="3" hidden="1">'P&amp;L by Class'!$D$13</definedName>
    <definedName name="QB_ROW_19311" localSheetId="2" hidden="1">'P&amp;L Consolidated'!$B$29</definedName>
    <definedName name="QB_ROW_193110" localSheetId="3" hidden="1">'P&amp;L by Class'!$B$30</definedName>
    <definedName name="QB_ROW_20021" localSheetId="2" hidden="1">'P&amp;L Consolidated'!$C$3</definedName>
    <definedName name="QB_ROW_200210" localSheetId="3" hidden="1">'P&amp;L by Class'!$C$4</definedName>
    <definedName name="QB_ROW_2021" localSheetId="0" hidden="1">'FP Consolidated'!$C$4</definedName>
    <definedName name="QB_ROW_20210" localSheetId="1" hidden="1">'FP by Class'!$C$5</definedName>
    <definedName name="QB_ROW_20321" localSheetId="2" hidden="1">'P&amp;L Consolidated'!$C$10</definedName>
    <definedName name="QB_ROW_203210" localSheetId="3" hidden="1">'P&amp;L by Class'!$C$11</definedName>
    <definedName name="QB_ROW_21021" localSheetId="2" hidden="1">'P&amp;L Consolidated'!$C$11</definedName>
    <definedName name="QB_ROW_210210" localSheetId="3" hidden="1">'P&amp;L by Class'!$C$12</definedName>
    <definedName name="QB_ROW_21321" localSheetId="2" hidden="1">'P&amp;L Consolidated'!$C$28</definedName>
    <definedName name="QB_ROW_213210" localSheetId="3" hidden="1">'P&amp;L by Class'!$C$29</definedName>
    <definedName name="QB_ROW_2321" localSheetId="0" hidden="1">'FP Consolidated'!$C$15</definedName>
    <definedName name="QB_ROW_23210" localSheetId="1" hidden="1">'FP by Class'!$C$16</definedName>
    <definedName name="QB_ROW_23230" localSheetId="2" hidden="1">'P&amp;L Consolidated'!$D$4</definedName>
    <definedName name="QB_ROW_232300" localSheetId="3" hidden="1">'P&amp;L by Class'!$D$5</definedName>
    <definedName name="QB_ROW_24230" localSheetId="2" hidden="1">'P&amp;L Consolidated'!$D$5</definedName>
    <definedName name="QB_ROW_242300" localSheetId="3" hidden="1">'P&amp;L by Class'!$D$6</definedName>
    <definedName name="QB_ROW_29020" localSheetId="0" hidden="1">'FP Consolidated'!$C$21</definedName>
    <definedName name="QB_ROW_290200" localSheetId="1" hidden="1">'FP by Class'!$C$22</definedName>
    <definedName name="QB_ROW_29320" localSheetId="0" hidden="1">'FP Consolidated'!$C$24</definedName>
    <definedName name="QB_ROW_293200" localSheetId="1" hidden="1">'FP by Class'!$C$25</definedName>
    <definedName name="QB_ROW_301" localSheetId="0" hidden="1">'FP Consolidated'!$A$35</definedName>
    <definedName name="QB_ROW_3010" localSheetId="1" hidden="1">'FP by Class'!$A$36</definedName>
    <definedName name="QB_ROW_3021" localSheetId="0" hidden="1">'FP Consolidated'!$C$16</definedName>
    <definedName name="QB_ROW_30210" localSheetId="1" hidden="1">'FP by Class'!$C$17</definedName>
    <definedName name="QB_ROW_30230" localSheetId="0" hidden="1">'FP Consolidated'!$D$22</definedName>
    <definedName name="QB_ROW_302300" localSheetId="1" hidden="1">'FP by Class'!$D$23</definedName>
    <definedName name="QB_ROW_32240" localSheetId="0" hidden="1">'FP Consolidated'!$E$7</definedName>
    <definedName name="QB_ROW_322400" localSheetId="1" hidden="1">'FP by Class'!$E$8</definedName>
    <definedName name="QB_ROW_3321" localSheetId="0" hidden="1">'FP Consolidated'!$C$18</definedName>
    <definedName name="QB_ROW_33210" localSheetId="1" hidden="1">'FP by Class'!$C$19</definedName>
    <definedName name="QB_ROW_47230" localSheetId="2" hidden="1">'P&amp;L Consolidated'!$D$7</definedName>
    <definedName name="QB_ROW_472300" localSheetId="3" hidden="1">'P&amp;L by Class'!$D$8</definedName>
    <definedName name="QB_ROW_50020" localSheetId="0" hidden="1">'FP Consolidated'!$C$27</definedName>
    <definedName name="QB_ROW_500200" localSheetId="1" hidden="1">'FP by Class'!$C$28</definedName>
    <definedName name="QB_ROW_5011" localSheetId="0" hidden="1">'FP Consolidated'!$B$20</definedName>
    <definedName name="QB_ROW_50110" localSheetId="1" hidden="1">'FP by Class'!$B$21</definedName>
    <definedName name="QB_ROW_50230" localSheetId="0" hidden="1">'FP Consolidated'!$D$32</definedName>
    <definedName name="QB_ROW_502300" localSheetId="1" hidden="1">'FP by Class'!$D$33</definedName>
    <definedName name="QB_ROW_50320" localSheetId="0" hidden="1">'FP Consolidated'!$C$33</definedName>
    <definedName name="QB_ROW_503200" localSheetId="1" hidden="1">'FP by Class'!$C$34</definedName>
    <definedName name="QB_ROW_5240" localSheetId="0" hidden="1">'FP Consolidated'!$E$40</definedName>
    <definedName name="QB_ROW_52400" localSheetId="1" hidden="1">'FP by Class'!$E$41</definedName>
    <definedName name="QB_ROW_5311" localSheetId="0" hidden="1">'FP Consolidated'!$B$25</definedName>
    <definedName name="QB_ROW_53110" localSheetId="1" hidden="1">'FP by Class'!$B$26</definedName>
    <definedName name="QB_ROW_53230" localSheetId="2" hidden="1">'P&amp;L Consolidated'!$D$14</definedName>
    <definedName name="QB_ROW_532300" localSheetId="3" hidden="1">'P&amp;L by Class'!$D$15</definedName>
    <definedName name="QB_ROW_55230" localSheetId="2" hidden="1">'P&amp;L Consolidated'!$D$6</definedName>
    <definedName name="QB_ROW_552300" localSheetId="3" hidden="1">'P&amp;L by Class'!$D$7</definedName>
    <definedName name="QB_ROW_57230" localSheetId="2" hidden="1">'P&amp;L Consolidated'!$D$17</definedName>
    <definedName name="QB_ROW_572300" localSheetId="3" hidden="1">'P&amp;L by Class'!$D$18</definedName>
    <definedName name="QB_ROW_58230" localSheetId="2" hidden="1">'P&amp;L Consolidated'!$D$19</definedName>
    <definedName name="QB_ROW_582300" localSheetId="3" hidden="1">'P&amp;L by Class'!$D$20</definedName>
    <definedName name="QB_ROW_59230" localSheetId="2" hidden="1">'P&amp;L Consolidated'!$D$20</definedName>
    <definedName name="QB_ROW_592300" localSheetId="3" hidden="1">'P&amp;L by Class'!$D$21</definedName>
    <definedName name="QB_ROW_6011" localSheetId="0" hidden="1">'FP Consolidated'!$B$26</definedName>
    <definedName name="QB_ROW_60110" localSheetId="1" hidden="1">'FP by Class'!$B$27</definedName>
    <definedName name="QB_ROW_60230" localSheetId="2" hidden="1">'P&amp;L Consolidated'!$D$22</definedName>
    <definedName name="QB_ROW_602300" localSheetId="3" hidden="1">'P&amp;L by Class'!$D$23</definedName>
    <definedName name="QB_ROW_61240" localSheetId="0" hidden="1">'FP Consolidated'!$E$43</definedName>
    <definedName name="QB_ROW_612400" localSheetId="1" hidden="1">'FP by Class'!$E$44</definedName>
    <definedName name="QB_ROW_6230" localSheetId="2" hidden="1">'P&amp;L Consolidated'!$D$27</definedName>
    <definedName name="QB_ROW_62300" localSheetId="3" hidden="1">'P&amp;L by Class'!$D$28</definedName>
    <definedName name="QB_ROW_6311" localSheetId="0" hidden="1">'FP Consolidated'!$B$34</definedName>
    <definedName name="QB_ROW_63110" localSheetId="1" hidden="1">'FP by Class'!$B$35</definedName>
    <definedName name="QB_ROW_63230" localSheetId="2" hidden="1">'P&amp;L Consolidated'!$D$23</definedName>
    <definedName name="QB_ROW_632300" localSheetId="3" hidden="1">'P&amp;L by Class'!$D$24</definedName>
    <definedName name="QB_ROW_64230" localSheetId="2" hidden="1">'P&amp;L Consolidated'!$D$24</definedName>
    <definedName name="QB_ROW_642300" localSheetId="3" hidden="1">'P&amp;L by Class'!$D$25</definedName>
    <definedName name="QB_ROW_67230" localSheetId="2" hidden="1">'P&amp;L Consolidated'!$D$9</definedName>
    <definedName name="QB_ROW_672300" localSheetId="3" hidden="1">'P&amp;L by Class'!$D$10</definedName>
    <definedName name="QB_ROW_7001" localSheetId="0" hidden="1">'FP Consolidated'!$A$36</definedName>
    <definedName name="QB_ROW_70010" localSheetId="1" hidden="1">'FP by Class'!$A$37</definedName>
    <definedName name="QB_ROW_71230" localSheetId="2" hidden="1">'P&amp;L Consolidated'!$D$25</definedName>
    <definedName name="QB_ROW_712300" localSheetId="3" hidden="1">'P&amp;L by Class'!$D$26</definedName>
    <definedName name="QB_ROW_7301" localSheetId="0" hidden="1">'FP Consolidated'!$A$53</definedName>
    <definedName name="QB_ROW_73010" localSheetId="1" hidden="1">'FP by Class'!$A$54</definedName>
    <definedName name="QB_ROW_75230" localSheetId="2" hidden="1">'P&amp;L Consolidated'!$D$26</definedName>
    <definedName name="QB_ROW_752300" localSheetId="3" hidden="1">'P&amp;L by Class'!$D$27</definedName>
    <definedName name="QB_ROW_76220" localSheetId="0" hidden="1">'FP Consolidated'!$C$50</definedName>
    <definedName name="QB_ROW_762200" localSheetId="1" hidden="1">'FP by Class'!$C$51</definedName>
    <definedName name="QB_ROW_77220" localSheetId="0" hidden="1">'FP Consolidated'!$C$48</definedName>
    <definedName name="QB_ROW_772200" localSheetId="1" hidden="1">'FP by Class'!$C$49</definedName>
    <definedName name="QB_ROW_79230" localSheetId="2" hidden="1">'P&amp;L Consolidated'!$D$8</definedName>
    <definedName name="QB_ROW_792300" localSheetId="3" hidden="1">'P&amp;L by Class'!$D$9</definedName>
    <definedName name="QB_ROW_8011" localSheetId="0" hidden="1">'FP Consolidated'!$B$37</definedName>
    <definedName name="QB_ROW_80110" localSheetId="1" hidden="1">'FP by Class'!$B$38</definedName>
    <definedName name="QB_ROW_80230" localSheetId="0" hidden="1">'FP Consolidated'!$D$31</definedName>
    <definedName name="QB_ROW_802300" localSheetId="1" hidden="1">'FP by Class'!$D$32</definedName>
    <definedName name="QB_ROW_81240" localSheetId="0" hidden="1">'FP Consolidated'!$E$8</definedName>
    <definedName name="QB_ROW_812400" localSheetId="1" hidden="1">'FP by Class'!$E$9</definedName>
    <definedName name="QB_ROW_82230" localSheetId="0" hidden="1">'FP Consolidated'!$D$28</definedName>
    <definedName name="QB_ROW_822300" localSheetId="1" hidden="1">'FP by Class'!$D$29</definedName>
    <definedName name="QB_ROW_8311" localSheetId="0" hidden="1">'FP Consolidated'!$B$46</definedName>
    <definedName name="QB_ROW_83110" localSheetId="1" hidden="1">'FP by Class'!$B$47</definedName>
    <definedName name="QB_ROW_84030" localSheetId="0" hidden="1">'FP Consolidated'!$D$6</definedName>
    <definedName name="QB_ROW_840300" localSheetId="1" hidden="1">'FP by Class'!$D$7</definedName>
    <definedName name="QB_ROW_84330" localSheetId="0" hidden="1">'FP Consolidated'!$D$14</definedName>
    <definedName name="QB_ROW_843300" localSheetId="1" hidden="1">'FP by Class'!$D$15</definedName>
    <definedName name="QB_ROW_86230" localSheetId="2" hidden="1">'P&amp;L Consolidated'!$D$16</definedName>
    <definedName name="QB_ROW_862300" localSheetId="3" hidden="1">'P&amp;L by Class'!$D$17</definedName>
    <definedName name="QB_ROW_88230" localSheetId="2" hidden="1">'P&amp;L Consolidated'!$D$15</definedName>
    <definedName name="QB_ROW_882300" localSheetId="3" hidden="1">'P&amp;L by Class'!$D$16</definedName>
    <definedName name="QB_ROW_89230" localSheetId="0" hidden="1">'FP Consolidated'!$D$5</definedName>
    <definedName name="QB_ROW_892300" localSheetId="1" hidden="1">'FP by Class'!$D$6</definedName>
    <definedName name="QB_ROW_9021" localSheetId="0" hidden="1">'FP Consolidated'!$C$38</definedName>
    <definedName name="QB_ROW_90210" localSheetId="1" hidden="1">'FP by Class'!$C$39</definedName>
    <definedName name="QB_ROW_90230" localSheetId="2" hidden="1">'P&amp;L Consolidated'!$D$13</definedName>
    <definedName name="QB_ROW_902300" localSheetId="3" hidden="1">'P&amp;L by Class'!$D$14</definedName>
    <definedName name="QB_ROW_91220" localSheetId="0" hidden="1">'FP Consolidated'!$C$49</definedName>
    <definedName name="QB_ROW_912200" localSheetId="1" hidden="1">'FP by Class'!$C$50</definedName>
    <definedName name="QB_ROW_92240" localSheetId="0" hidden="1">'FP Consolidated'!$E$9</definedName>
    <definedName name="QB_ROW_922400" localSheetId="1" hidden="1">'FP by Class'!$E$10</definedName>
    <definedName name="QB_ROW_9230" localSheetId="0" hidden="1">'FP Consolidated'!$D$17</definedName>
    <definedName name="QB_ROW_92300" localSheetId="1" hidden="1">'FP by Class'!$D$18</definedName>
    <definedName name="QB_ROW_9321" localSheetId="0" hidden="1">'FP Consolidated'!$C$45</definedName>
    <definedName name="QB_ROW_93210" localSheetId="1" hidden="1">'FP by Class'!$C$46</definedName>
    <definedName name="QB_ROW_93240" localSheetId="0" hidden="1">'FP Consolidated'!$E$10</definedName>
    <definedName name="QB_ROW_932400" localSheetId="1" hidden="1">'FP by Class'!$E$11</definedName>
    <definedName name="QB_ROW_94230" localSheetId="0" hidden="1">'FP Consolidated'!$D$29</definedName>
    <definedName name="QB_ROW_942300" localSheetId="1" hidden="1">'FP by Class'!$D$30</definedName>
    <definedName name="QB_ROW_96240" localSheetId="0" hidden="1">'FP Consolidated'!$E$11</definedName>
    <definedName name="QB_ROW_962400" localSheetId="1" hidden="1">'FP by Class'!$E$12</definedName>
    <definedName name="QB_ROW_97240" localSheetId="0" hidden="1">'FP Consolidated'!$E$12</definedName>
    <definedName name="QB_ROW_972400" localSheetId="1" hidden="1">'FP by Class'!$E$13</definedName>
    <definedName name="QB_ROW_98230" localSheetId="2" hidden="1">'P&amp;L Consolidated'!$D$18</definedName>
    <definedName name="QB_ROW_982300" localSheetId="3" hidden="1">'P&amp;L by Class'!$D$19</definedName>
    <definedName name="QB_ROW_99230" localSheetId="2" hidden="1">'P&amp;L Consolidated'!$D$21</definedName>
    <definedName name="QB_ROW_992300" localSheetId="3" hidden="1">'P&amp;L by Class'!$D$22</definedName>
    <definedName name="QBCANSUPPORTUPDATE" localSheetId="1">TRUE</definedName>
    <definedName name="QBCANSUPPORTUPDATE" localSheetId="0">TRUE</definedName>
    <definedName name="QBCANSUPPORTUPDATE" localSheetId="3">TRUE</definedName>
    <definedName name="QBCANSUPPORTUPDATE" localSheetId="2">TRUE</definedName>
    <definedName name="QBCOMPANYFILENAME" localSheetId="1">"C:\Users\Public\Documents\Intuit\QuickBooks\Company Files\Denman Island Residents Association.qbw"</definedName>
    <definedName name="QBCOMPANYFILENAME" localSheetId="0">"C:\Users\Public\Documents\Intuit\QuickBooks\Company Files\Denman Island Residents Association.qbw"</definedName>
    <definedName name="QBCOMPANYFILENAME" localSheetId="3">"C:\Users\Public\Documents\Intuit\QuickBooks\Company Files\Denman Island Residents Association.qbw"</definedName>
    <definedName name="QBCOMPANYFILENAME" localSheetId="2">"C:\Users\Public\Documents\Intuit\QuickBooks\Company Files\Denman Island Residents Association.qbw"</definedName>
    <definedName name="QBENDDATE" localSheetId="1">20191231</definedName>
    <definedName name="QBENDDATE" localSheetId="0">20191231</definedName>
    <definedName name="QBENDDATE" localSheetId="3">20191231</definedName>
    <definedName name="QBENDDATE" localSheetId="2">20191231</definedName>
    <definedName name="QBHEADERSONSCREEN" localSheetId="1">FALSE</definedName>
    <definedName name="QBHEADERSONSCREEN" localSheetId="0">FALSE</definedName>
    <definedName name="QBHEADERSONSCREEN" localSheetId="3">FALSE</definedName>
    <definedName name="QBHEADERSONSCREEN" localSheetId="2">FALSE</definedName>
    <definedName name="QBMETADATASIZE" localSheetId="1">5899</definedName>
    <definedName name="QBMETADATASIZE" localSheetId="0">5899</definedName>
    <definedName name="QBMETADATASIZE" localSheetId="3">5899</definedName>
    <definedName name="QBMETADATASIZE" localSheetId="2">5899</definedName>
    <definedName name="QBPRESERVECOLOR" localSheetId="1">TRUE</definedName>
    <definedName name="QBPRESERVECOLOR" localSheetId="0">TRUE</definedName>
    <definedName name="QBPRESERVECOLOR" localSheetId="3">TRUE</definedName>
    <definedName name="QBPRESERVECOLOR" localSheetId="2">TRUE</definedName>
    <definedName name="QBPRESERVEFONT" localSheetId="1">TRUE</definedName>
    <definedName name="QBPRESERVEFONT" localSheetId="0">TRUE</definedName>
    <definedName name="QBPRESERVEFONT" localSheetId="3">TRUE</definedName>
    <definedName name="QBPRESERVEFONT" localSheetId="2">TRUE</definedName>
    <definedName name="QBPRESERVEROWHEIGHT" localSheetId="1">TRUE</definedName>
    <definedName name="QBPRESERVEROWHEIGHT" localSheetId="0">TRUE</definedName>
    <definedName name="QBPRESERVEROWHEIGHT" localSheetId="3">TRUE</definedName>
    <definedName name="QBPRESERVEROWHEIGHT" localSheetId="2">TRUE</definedName>
    <definedName name="QBPRESERVESPACE" localSheetId="1">TRUE</definedName>
    <definedName name="QBPRESERVESPACE" localSheetId="0">TRUE</definedName>
    <definedName name="QBPRESERVESPACE" localSheetId="3">TRUE</definedName>
    <definedName name="QBPRESERVESPACE" localSheetId="2">TRUE</definedName>
    <definedName name="QBREPORTCOLAXIS" localSheetId="1">19</definedName>
    <definedName name="QBREPORTCOLAXIS" localSheetId="0">0</definedName>
    <definedName name="QBREPORTCOLAXIS" localSheetId="3">19</definedName>
    <definedName name="QBREPORTCOLAXIS" localSheetId="2">0</definedName>
    <definedName name="QBREPORTCOMPANYID" localSheetId="1">"835eba0ce7c14af78153af91720b9384"</definedName>
    <definedName name="QBREPORTCOMPANYID" localSheetId="0">"835eba0ce7c14af78153af91720b9384"</definedName>
    <definedName name="QBREPORTCOMPANYID" localSheetId="3">"835eba0ce7c14af78153af91720b9384"</definedName>
    <definedName name="QBREPORTCOMPANYID" localSheetId="2">"835eba0ce7c14af78153af91720b9384"</definedName>
    <definedName name="QBREPORTCOMPARECOL_ANNUALBUDGET" localSheetId="1">FALSE</definedName>
    <definedName name="QBREPORTCOMPARECOL_ANNUALBUDGET" localSheetId="0">FALSE</definedName>
    <definedName name="QBREPORTCOMPARECOL_ANNUALBUDGET" localSheetId="3">FALSE</definedName>
    <definedName name="QBREPORTCOMPARECOL_ANNUALBUDGET" localSheetId="2">FALSE</definedName>
    <definedName name="QBREPORTCOMPARECOL_AVGCOGS" localSheetId="1">FALSE</definedName>
    <definedName name="QBREPORTCOMPARECOL_AVGCOGS" localSheetId="0">FALSE</definedName>
    <definedName name="QBREPORTCOMPARECOL_AVGCOGS" localSheetId="3">FALSE</definedName>
    <definedName name="QBREPORTCOMPARECOL_AVGCOGS" localSheetId="2">FALSE</definedName>
    <definedName name="QBREPORTCOMPARECOL_AVGPRICE" localSheetId="1">FALSE</definedName>
    <definedName name="QBREPORTCOMPARECOL_AVGPRICE" localSheetId="0">FALSE</definedName>
    <definedName name="QBREPORTCOMPARECOL_AVGPRICE" localSheetId="3">FALSE</definedName>
    <definedName name="QBREPORTCOMPARECOL_AVGPRICE" localSheetId="2">FALSE</definedName>
    <definedName name="QBREPORTCOMPARECOL_BUDDIFF" localSheetId="1">FALSE</definedName>
    <definedName name="QBREPORTCOMPARECOL_BUDDIFF" localSheetId="0">FALSE</definedName>
    <definedName name="QBREPORTCOMPARECOL_BUDDIFF" localSheetId="3">FALSE</definedName>
    <definedName name="QBREPORTCOMPARECOL_BUDDIFF" localSheetId="2">FALSE</definedName>
    <definedName name="QBREPORTCOMPARECOL_BUDGET" localSheetId="1">FALSE</definedName>
    <definedName name="QBREPORTCOMPARECOL_BUDGET" localSheetId="0">FALSE</definedName>
    <definedName name="QBREPORTCOMPARECOL_BUDGET" localSheetId="3">FALSE</definedName>
    <definedName name="QBREPORTCOMPARECOL_BUDGET" localSheetId="2">FALSE</definedName>
    <definedName name="QBREPORTCOMPARECOL_BUDPCT" localSheetId="1">FALSE</definedName>
    <definedName name="QBREPORTCOMPARECOL_BUDPCT" localSheetId="0">FALSE</definedName>
    <definedName name="QBREPORTCOMPARECOL_BUDPCT" localSheetId="3">FALSE</definedName>
    <definedName name="QBREPORTCOMPARECOL_BUDPCT" localSheetId="2">FALSE</definedName>
    <definedName name="QBREPORTCOMPARECOL_COGS" localSheetId="1">FALSE</definedName>
    <definedName name="QBREPORTCOMPARECOL_COGS" localSheetId="0">FALSE</definedName>
    <definedName name="QBREPORTCOMPARECOL_COGS" localSheetId="3">FALSE</definedName>
    <definedName name="QBREPORTCOMPARECOL_COGS" localSheetId="2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2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2">FALSE</definedName>
    <definedName name="QBREPORTCOMPARECOL_FORECAST" localSheetId="1">FALSE</definedName>
    <definedName name="QBREPORTCOMPARECOL_FORECAST" localSheetId="0">FALSE</definedName>
    <definedName name="QBREPORTCOMPARECOL_FORECAST" localSheetId="3">FALSE</definedName>
    <definedName name="QBREPORTCOMPARECOL_FORECAST" localSheetId="2">FALSE</definedName>
    <definedName name="QBREPORTCOMPARECOL_GROSSMARGIN" localSheetId="1">FALSE</definedName>
    <definedName name="QBREPORTCOMPARECOL_GROSSMARGIN" localSheetId="0">FALSE</definedName>
    <definedName name="QBREPORTCOMPARECOL_GROSSMARGIN" localSheetId="3">FALSE</definedName>
    <definedName name="QBREPORTCOMPARECOL_GROSSMARGIN" localSheetId="2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2">FALSE</definedName>
    <definedName name="QBREPORTCOMPARECOL_HOURS" localSheetId="1">FALSE</definedName>
    <definedName name="QBREPORTCOMPARECOL_HOURS" localSheetId="0">FALSE</definedName>
    <definedName name="QBREPORTCOMPARECOL_HOURS" localSheetId="3">FALSE</definedName>
    <definedName name="QBREPORTCOMPARECOL_HOURS" localSheetId="2">FALSE</definedName>
    <definedName name="QBREPORTCOMPARECOL_PCTCOL" localSheetId="1">FALSE</definedName>
    <definedName name="QBREPORTCOMPARECOL_PCTCOL" localSheetId="0">FALSE</definedName>
    <definedName name="QBREPORTCOMPARECOL_PCTCOL" localSheetId="3">FALSE</definedName>
    <definedName name="QBREPORTCOMPARECOL_PCTCOL" localSheetId="2">FALSE</definedName>
    <definedName name="QBREPORTCOMPARECOL_PCTEXPENSE" localSheetId="1">FALSE</definedName>
    <definedName name="QBREPORTCOMPARECOL_PCTEXPENSE" localSheetId="0">FALSE</definedName>
    <definedName name="QBREPORTCOMPARECOL_PCTEXPENSE" localSheetId="3">FALSE</definedName>
    <definedName name="QBREPORTCOMPARECOL_PCTEXPENSE" localSheetId="2">FALSE</definedName>
    <definedName name="QBREPORTCOMPARECOL_PCTINCOME" localSheetId="1">FALSE</definedName>
    <definedName name="QBREPORTCOMPARECOL_PCTINCOME" localSheetId="0">FALSE</definedName>
    <definedName name="QBREPORTCOMPARECOL_PCTINCOME" localSheetId="3">FALSE</definedName>
    <definedName name="QBREPORTCOMPARECOL_PCTINCOME" localSheetId="2">FALSE</definedName>
    <definedName name="QBREPORTCOMPARECOL_PCTOFSALES" localSheetId="1">FALSE</definedName>
    <definedName name="QBREPORTCOMPARECOL_PCTOFSALES" localSheetId="0">FALSE</definedName>
    <definedName name="QBREPORTCOMPARECOL_PCTOFSALES" localSheetId="3">FALSE</definedName>
    <definedName name="QBREPORTCOMPARECOL_PCTOFSALES" localSheetId="2">FALSE</definedName>
    <definedName name="QBREPORTCOMPARECOL_PCTROW" localSheetId="1">FALSE</definedName>
    <definedName name="QBREPORTCOMPARECOL_PCTROW" localSheetId="0">FALSE</definedName>
    <definedName name="QBREPORTCOMPARECOL_PCTROW" localSheetId="3">FALSE</definedName>
    <definedName name="QBREPORTCOMPARECOL_PCTROW" localSheetId="2">FALSE</definedName>
    <definedName name="QBREPORTCOMPARECOL_PPDIFF" localSheetId="1">FALSE</definedName>
    <definedName name="QBREPORTCOMPARECOL_PPDIFF" localSheetId="0">FALSE</definedName>
    <definedName name="QBREPORTCOMPARECOL_PPDIFF" localSheetId="3">FALSE</definedName>
    <definedName name="QBREPORTCOMPARECOL_PPDIFF" localSheetId="2">FALSE</definedName>
    <definedName name="QBREPORTCOMPARECOL_PPPCT" localSheetId="1">FALSE</definedName>
    <definedName name="QBREPORTCOMPARECOL_PPPCT" localSheetId="0">FALSE</definedName>
    <definedName name="QBREPORTCOMPARECOL_PPPCT" localSheetId="3">FALSE</definedName>
    <definedName name="QBREPORTCOMPARECOL_PPPCT" localSheetId="2">FALSE</definedName>
    <definedName name="QBREPORTCOMPARECOL_PREVPERIOD" localSheetId="1">FALSE</definedName>
    <definedName name="QBREPORTCOMPARECOL_PREVPERIOD" localSheetId="0">FALSE</definedName>
    <definedName name="QBREPORTCOMPARECOL_PREVPERIOD" localSheetId="3">FALSE</definedName>
    <definedName name="QBREPORTCOMPARECOL_PREVPERIOD" localSheetId="2">FALSE</definedName>
    <definedName name="QBREPORTCOMPARECOL_PREVYEAR" localSheetId="1">FALSE</definedName>
    <definedName name="QBREPORTCOMPARECOL_PREVYEAR" localSheetId="0">FALSE</definedName>
    <definedName name="QBREPORTCOMPARECOL_PREVYEAR" localSheetId="3">FALSE</definedName>
    <definedName name="QBREPORTCOMPARECOL_PREVYEAR" localSheetId="2">FALSE</definedName>
    <definedName name="QBREPORTCOMPARECOL_PYDIFF" localSheetId="1">FALSE</definedName>
    <definedName name="QBREPORTCOMPARECOL_PYDIFF" localSheetId="0">FALSE</definedName>
    <definedName name="QBREPORTCOMPARECOL_PYDIFF" localSheetId="3">FALSE</definedName>
    <definedName name="QBREPORTCOMPARECOL_PYDIFF" localSheetId="2">FALSE</definedName>
    <definedName name="QBREPORTCOMPARECOL_PYPCT" localSheetId="1">FALSE</definedName>
    <definedName name="QBREPORTCOMPARECOL_PYPCT" localSheetId="0">FALSE</definedName>
    <definedName name="QBREPORTCOMPARECOL_PYPCT" localSheetId="3">FALSE</definedName>
    <definedName name="QBREPORTCOMPARECOL_PYPCT" localSheetId="2">FALSE</definedName>
    <definedName name="QBREPORTCOMPARECOL_QTY" localSheetId="1">FALSE</definedName>
    <definedName name="QBREPORTCOMPARECOL_QTY" localSheetId="0">FALSE</definedName>
    <definedName name="QBREPORTCOMPARECOL_QTY" localSheetId="3">FALSE</definedName>
    <definedName name="QBREPORTCOMPARECOL_QTY" localSheetId="2">FALSE</definedName>
    <definedName name="QBREPORTCOMPARECOL_RATE" localSheetId="1">FALSE</definedName>
    <definedName name="QBREPORTCOMPARECOL_RATE" localSheetId="0">FALSE</definedName>
    <definedName name="QBREPORTCOMPARECOL_RATE" localSheetId="3">FALSE</definedName>
    <definedName name="QBREPORTCOMPARECOL_RATE" localSheetId="2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MILES" localSheetId="1">FALSE</definedName>
    <definedName name="QBREPORTCOMPARECOL_TRIPMILES" localSheetId="0">FALSE</definedName>
    <definedName name="QBREPORTCOMPARECOL_TRIPMILES" localSheetId="3">FALSE</definedName>
    <definedName name="QBREPORTCOMPARECOL_TRIPMILES" localSheetId="2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2">FALSE</definedName>
    <definedName name="QBREPORTCOMPARECOL_YTD" localSheetId="1">FALSE</definedName>
    <definedName name="QBREPORTCOMPARECOL_YTD" localSheetId="0">FALSE</definedName>
    <definedName name="QBREPORTCOMPARECOL_YTD" localSheetId="3">FALSE</definedName>
    <definedName name="QBREPORTCOMPARECOL_YTD" localSheetId="2">FALSE</definedName>
    <definedName name="QBREPORTCOMPARECOL_YTDBUDGET" localSheetId="1">FALSE</definedName>
    <definedName name="QBREPORTCOMPARECOL_YTDBUDGET" localSheetId="0">FALSE</definedName>
    <definedName name="QBREPORTCOMPARECOL_YTDBUDGET" localSheetId="3">FALSE</definedName>
    <definedName name="QBREPORTCOMPARECOL_YTDBUDGET" localSheetId="2">FALSE</definedName>
    <definedName name="QBREPORTCOMPARECOL_YTDPCT" localSheetId="1">FALSE</definedName>
    <definedName name="QBREPORTCOMPARECOL_YTDPCT" localSheetId="0">FALSE</definedName>
    <definedName name="QBREPORTCOMPARECOL_YTDPCT" localSheetId="3">FALSE</definedName>
    <definedName name="QBREPORTCOMPARECOL_YTDPCT" localSheetId="2">FALSE</definedName>
    <definedName name="QBREPORTROWAXIS" localSheetId="1">9</definedName>
    <definedName name="QBREPORTROWAXIS" localSheetId="0">9</definedName>
    <definedName name="QBREPORTROWAXIS" localSheetId="3">11</definedName>
    <definedName name="QBREPORTROWAXIS" localSheetId="2">11</definedName>
    <definedName name="QBREPORTSUBCOLAXIS" localSheetId="1">0</definedName>
    <definedName name="QBREPORTSUBCOLAXIS" localSheetId="0">0</definedName>
    <definedName name="QBREPORTSUBCOLAXIS" localSheetId="3">0</definedName>
    <definedName name="QBREPORTSUBCOLAXIS" localSheetId="2">0</definedName>
    <definedName name="QBREPORTTYPE" localSheetId="1">411</definedName>
    <definedName name="QBREPORTTYPE" localSheetId="0">5</definedName>
    <definedName name="QBREPORTTYPE" localSheetId="3">3</definedName>
    <definedName name="QBREPORTTYPE" localSheetId="2">0</definedName>
    <definedName name="QBROWHEADERS" localSheetId="1">5</definedName>
    <definedName name="QBROWHEADERS" localSheetId="0">5</definedName>
    <definedName name="QBROWHEADERS" localSheetId="3">4</definedName>
    <definedName name="QBROWHEADERS" localSheetId="2">4</definedName>
    <definedName name="QBSTARTDATE" localSheetId="1">20190101</definedName>
    <definedName name="QBSTARTDATE" localSheetId="0">20190101</definedName>
    <definedName name="QBSTARTDATE" localSheetId="3">20190101</definedName>
    <definedName name="QBSTARTDATE" localSheetId="2">20190101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29" i="5"/>
  <c r="E30" i="5"/>
  <c r="E31" i="5"/>
  <c r="G11" i="5"/>
  <c r="G29" i="5"/>
  <c r="G30" i="5"/>
  <c r="G31" i="5"/>
  <c r="I11" i="5"/>
  <c r="I29" i="5"/>
  <c r="I30" i="5"/>
  <c r="I31" i="5"/>
  <c r="K11" i="5"/>
  <c r="K29" i="5"/>
  <c r="K30" i="5"/>
  <c r="K31" i="5"/>
  <c r="M11" i="5"/>
  <c r="M29" i="5"/>
  <c r="M30" i="5"/>
  <c r="M31" i="5"/>
  <c r="O11" i="5"/>
  <c r="O29" i="5"/>
  <c r="O30" i="5"/>
  <c r="O31" i="5"/>
  <c r="Q11" i="5"/>
  <c r="Q29" i="5"/>
  <c r="Q30" i="5"/>
  <c r="Q31" i="5"/>
  <c r="S11" i="5"/>
  <c r="S29" i="5"/>
  <c r="S30" i="5"/>
  <c r="S31" i="5"/>
  <c r="U11" i="5"/>
  <c r="U29" i="5"/>
  <c r="U30" i="5"/>
  <c r="U31" i="5"/>
  <c r="W11" i="5"/>
  <c r="W29" i="5"/>
  <c r="W30" i="5"/>
  <c r="W31" i="5"/>
  <c r="Y11" i="5"/>
  <c r="Y29" i="5"/>
  <c r="Y30" i="5"/>
  <c r="Y31" i="5"/>
  <c r="AA11" i="5"/>
  <c r="AA29" i="5"/>
  <c r="AA30" i="5"/>
  <c r="AA31" i="5"/>
  <c r="AC31" i="5"/>
  <c r="AE11" i="5"/>
  <c r="AE29" i="5"/>
  <c r="AE30" i="5"/>
  <c r="AE31" i="5"/>
  <c r="AG11" i="5"/>
  <c r="AG29" i="5"/>
  <c r="AG30" i="5"/>
  <c r="AG31" i="5"/>
  <c r="AI11" i="5"/>
  <c r="AI29" i="5"/>
  <c r="AI30" i="5"/>
  <c r="AI31" i="5"/>
  <c r="AK11" i="5"/>
  <c r="AK29" i="5"/>
  <c r="AK30" i="5"/>
  <c r="AK31" i="5"/>
  <c r="AM31" i="5"/>
  <c r="AC30" i="5"/>
  <c r="AM30" i="5"/>
  <c r="AC29" i="5"/>
  <c r="AM29" i="5"/>
  <c r="AC28" i="5"/>
  <c r="AM28" i="5"/>
  <c r="AC27" i="5"/>
  <c r="AM27" i="5"/>
  <c r="AC26" i="5"/>
  <c r="AM26" i="5"/>
  <c r="AC25" i="5"/>
  <c r="AM25" i="5"/>
  <c r="AC24" i="5"/>
  <c r="AM24" i="5"/>
  <c r="AC23" i="5"/>
  <c r="AM23" i="5"/>
  <c r="AC22" i="5"/>
  <c r="AM22" i="5"/>
  <c r="AC21" i="5"/>
  <c r="AM21" i="5"/>
  <c r="AC20" i="5"/>
  <c r="AM20" i="5"/>
  <c r="AC19" i="5"/>
  <c r="AM19" i="5"/>
  <c r="AC18" i="5"/>
  <c r="AM18" i="5"/>
  <c r="AC17" i="5"/>
  <c r="AM17" i="5"/>
  <c r="AC16" i="5"/>
  <c r="AM16" i="5"/>
  <c r="AC15" i="5"/>
  <c r="AM15" i="5"/>
  <c r="AC14" i="5"/>
  <c r="AM14" i="5"/>
  <c r="AC13" i="5"/>
  <c r="AM13" i="5"/>
  <c r="AC11" i="5"/>
  <c r="AM11" i="5"/>
  <c r="AC10" i="5"/>
  <c r="AM10" i="5"/>
  <c r="AC9" i="5"/>
  <c r="AM9" i="5"/>
  <c r="AC8" i="5"/>
  <c r="AM8" i="5"/>
  <c r="AC7" i="5"/>
  <c r="AM7" i="5"/>
  <c r="AC6" i="5"/>
  <c r="AM6" i="5"/>
  <c r="AC5" i="5"/>
  <c r="AM5" i="5"/>
  <c r="E10" i="4"/>
  <c r="E28" i="4"/>
  <c r="E29" i="4"/>
  <c r="E30" i="4"/>
  <c r="F41" i="3"/>
  <c r="F44" i="3"/>
  <c r="F45" i="3"/>
  <c r="F46" i="3"/>
  <c r="F52" i="3"/>
  <c r="F53" i="3"/>
  <c r="F14" i="3"/>
  <c r="F15" i="3"/>
  <c r="F18" i="3"/>
  <c r="F19" i="3"/>
  <c r="F24" i="3"/>
  <c r="F25" i="3"/>
  <c r="F33" i="3"/>
  <c r="F34" i="3"/>
  <c r="F35" i="3"/>
  <c r="F42" i="1"/>
  <c r="F45" i="1"/>
  <c r="F46" i="1"/>
  <c r="F47" i="1"/>
  <c r="F53" i="1"/>
  <c r="F54" i="1"/>
  <c r="H42" i="1"/>
  <c r="H45" i="1"/>
  <c r="H46" i="1"/>
  <c r="H47" i="1"/>
  <c r="H53" i="1"/>
  <c r="H54" i="1"/>
  <c r="J42" i="1"/>
  <c r="J45" i="1"/>
  <c r="J46" i="1"/>
  <c r="J47" i="1"/>
  <c r="J53" i="1"/>
  <c r="J54" i="1"/>
  <c r="L42" i="1"/>
  <c r="L45" i="1"/>
  <c r="L46" i="1"/>
  <c r="L47" i="1"/>
  <c r="L53" i="1"/>
  <c r="L54" i="1"/>
  <c r="N42" i="1"/>
  <c r="N45" i="1"/>
  <c r="N46" i="1"/>
  <c r="N47" i="1"/>
  <c r="N53" i="1"/>
  <c r="N54" i="1"/>
  <c r="P42" i="1"/>
  <c r="P45" i="1"/>
  <c r="P46" i="1"/>
  <c r="P47" i="1"/>
  <c r="P53" i="1"/>
  <c r="P54" i="1"/>
  <c r="R42" i="1"/>
  <c r="R45" i="1"/>
  <c r="R46" i="1"/>
  <c r="R47" i="1"/>
  <c r="R53" i="1"/>
  <c r="R54" i="1"/>
  <c r="T42" i="1"/>
  <c r="T45" i="1"/>
  <c r="T46" i="1"/>
  <c r="T47" i="1"/>
  <c r="T53" i="1"/>
  <c r="T54" i="1"/>
  <c r="V42" i="1"/>
  <c r="V45" i="1"/>
  <c r="V46" i="1"/>
  <c r="V47" i="1"/>
  <c r="V53" i="1"/>
  <c r="V54" i="1"/>
  <c r="X42" i="1"/>
  <c r="X45" i="1"/>
  <c r="X46" i="1"/>
  <c r="X47" i="1"/>
  <c r="X53" i="1"/>
  <c r="X54" i="1"/>
  <c r="Z42" i="1"/>
  <c r="Z45" i="1"/>
  <c r="Z46" i="1"/>
  <c r="Z47" i="1"/>
  <c r="Z53" i="1"/>
  <c r="Z54" i="1"/>
  <c r="AB42" i="1"/>
  <c r="AB45" i="1"/>
  <c r="AB46" i="1"/>
  <c r="AB47" i="1"/>
  <c r="AB53" i="1"/>
  <c r="AB54" i="1"/>
  <c r="AD42" i="1"/>
  <c r="AD45" i="1"/>
  <c r="AD46" i="1"/>
  <c r="AD47" i="1"/>
  <c r="AD53" i="1"/>
  <c r="AD54" i="1"/>
  <c r="AF42" i="1"/>
  <c r="AF45" i="1"/>
  <c r="AF46" i="1"/>
  <c r="AF47" i="1"/>
  <c r="AF53" i="1"/>
  <c r="AF54" i="1"/>
  <c r="AH54" i="1"/>
  <c r="AJ42" i="1"/>
  <c r="AJ45" i="1"/>
  <c r="AJ46" i="1"/>
  <c r="AJ47" i="1"/>
  <c r="AJ53" i="1"/>
  <c r="AJ54" i="1"/>
  <c r="AL42" i="1"/>
  <c r="AL45" i="1"/>
  <c r="AL46" i="1"/>
  <c r="AL47" i="1"/>
  <c r="AL53" i="1"/>
  <c r="AL54" i="1"/>
  <c r="AN42" i="1"/>
  <c r="AN45" i="1"/>
  <c r="AN46" i="1"/>
  <c r="AN47" i="1"/>
  <c r="AN53" i="1"/>
  <c r="AN54" i="1"/>
  <c r="AP42" i="1"/>
  <c r="AP45" i="1"/>
  <c r="AP46" i="1"/>
  <c r="AP47" i="1"/>
  <c r="AP53" i="1"/>
  <c r="AP54" i="1"/>
  <c r="AR54" i="1"/>
  <c r="AH53" i="1"/>
  <c r="AR53" i="1"/>
  <c r="AH52" i="1"/>
  <c r="AR52" i="1"/>
  <c r="AH51" i="1"/>
  <c r="AR51" i="1"/>
  <c r="AH50" i="1"/>
  <c r="AR50" i="1"/>
  <c r="AH49" i="1"/>
  <c r="AR49" i="1"/>
  <c r="AH47" i="1"/>
  <c r="AR47" i="1"/>
  <c r="AH46" i="1"/>
  <c r="AR46" i="1"/>
  <c r="AH45" i="1"/>
  <c r="AR45" i="1"/>
  <c r="AH44" i="1"/>
  <c r="AR44" i="1"/>
  <c r="AH42" i="1"/>
  <c r="AR42" i="1"/>
  <c r="AH41" i="1"/>
  <c r="AR41" i="1"/>
  <c r="F15" i="1"/>
  <c r="F16" i="1"/>
  <c r="F19" i="1"/>
  <c r="F20" i="1"/>
  <c r="F25" i="1"/>
  <c r="F26" i="1"/>
  <c r="F34" i="1"/>
  <c r="F35" i="1"/>
  <c r="F36" i="1"/>
  <c r="H15" i="1"/>
  <c r="H16" i="1"/>
  <c r="H19" i="1"/>
  <c r="H20" i="1"/>
  <c r="H25" i="1"/>
  <c r="H26" i="1"/>
  <c r="H34" i="1"/>
  <c r="H35" i="1"/>
  <c r="H36" i="1"/>
  <c r="J15" i="1"/>
  <c r="J16" i="1"/>
  <c r="J19" i="1"/>
  <c r="J20" i="1"/>
  <c r="J25" i="1"/>
  <c r="J26" i="1"/>
  <c r="J34" i="1"/>
  <c r="J35" i="1"/>
  <c r="J36" i="1"/>
  <c r="L15" i="1"/>
  <c r="L16" i="1"/>
  <c r="L19" i="1"/>
  <c r="L20" i="1"/>
  <c r="L25" i="1"/>
  <c r="L26" i="1"/>
  <c r="L34" i="1"/>
  <c r="L35" i="1"/>
  <c r="L36" i="1"/>
  <c r="N15" i="1"/>
  <c r="N16" i="1"/>
  <c r="N19" i="1"/>
  <c r="N20" i="1"/>
  <c r="N25" i="1"/>
  <c r="N26" i="1"/>
  <c r="N34" i="1"/>
  <c r="N35" i="1"/>
  <c r="N36" i="1"/>
  <c r="P15" i="1"/>
  <c r="P16" i="1"/>
  <c r="P19" i="1"/>
  <c r="P20" i="1"/>
  <c r="P25" i="1"/>
  <c r="P26" i="1"/>
  <c r="P34" i="1"/>
  <c r="P35" i="1"/>
  <c r="P36" i="1"/>
  <c r="R15" i="1"/>
  <c r="R16" i="1"/>
  <c r="R19" i="1"/>
  <c r="R20" i="1"/>
  <c r="R25" i="1"/>
  <c r="R26" i="1"/>
  <c r="R34" i="1"/>
  <c r="R35" i="1"/>
  <c r="R36" i="1"/>
  <c r="T15" i="1"/>
  <c r="T16" i="1"/>
  <c r="T19" i="1"/>
  <c r="T20" i="1"/>
  <c r="T25" i="1"/>
  <c r="T26" i="1"/>
  <c r="T34" i="1"/>
  <c r="T35" i="1"/>
  <c r="T36" i="1"/>
  <c r="V15" i="1"/>
  <c r="V16" i="1"/>
  <c r="V19" i="1"/>
  <c r="V20" i="1"/>
  <c r="V25" i="1"/>
  <c r="V26" i="1"/>
  <c r="V34" i="1"/>
  <c r="V35" i="1"/>
  <c r="V36" i="1"/>
  <c r="X15" i="1"/>
  <c r="X16" i="1"/>
  <c r="X19" i="1"/>
  <c r="X20" i="1"/>
  <c r="X25" i="1"/>
  <c r="X26" i="1"/>
  <c r="X34" i="1"/>
  <c r="X35" i="1"/>
  <c r="X36" i="1"/>
  <c r="Z15" i="1"/>
  <c r="Z16" i="1"/>
  <c r="Z19" i="1"/>
  <c r="Z20" i="1"/>
  <c r="Z25" i="1"/>
  <c r="Z26" i="1"/>
  <c r="Z34" i="1"/>
  <c r="Z35" i="1"/>
  <c r="Z36" i="1"/>
  <c r="AB15" i="1"/>
  <c r="AB16" i="1"/>
  <c r="AB19" i="1"/>
  <c r="AB20" i="1"/>
  <c r="AB25" i="1"/>
  <c r="AB26" i="1"/>
  <c r="AB34" i="1"/>
  <c r="AB35" i="1"/>
  <c r="AB36" i="1"/>
  <c r="AD15" i="1"/>
  <c r="AD16" i="1"/>
  <c r="AD19" i="1"/>
  <c r="AD20" i="1"/>
  <c r="AD25" i="1"/>
  <c r="AD26" i="1"/>
  <c r="AD34" i="1"/>
  <c r="AD35" i="1"/>
  <c r="AD36" i="1"/>
  <c r="AF15" i="1"/>
  <c r="AF16" i="1"/>
  <c r="AF19" i="1"/>
  <c r="AF20" i="1"/>
  <c r="AF25" i="1"/>
  <c r="AF26" i="1"/>
  <c r="AF34" i="1"/>
  <c r="AF35" i="1"/>
  <c r="AF36" i="1"/>
  <c r="AH36" i="1"/>
  <c r="AJ15" i="1"/>
  <c r="AJ16" i="1"/>
  <c r="AJ19" i="1"/>
  <c r="AJ20" i="1"/>
  <c r="AJ25" i="1"/>
  <c r="AJ26" i="1"/>
  <c r="AJ34" i="1"/>
  <c r="AJ35" i="1"/>
  <c r="AJ36" i="1"/>
  <c r="AL15" i="1"/>
  <c r="AL16" i="1"/>
  <c r="AL19" i="1"/>
  <c r="AL20" i="1"/>
  <c r="AL25" i="1"/>
  <c r="AL26" i="1"/>
  <c r="AL34" i="1"/>
  <c r="AL35" i="1"/>
  <c r="AL36" i="1"/>
  <c r="AN15" i="1"/>
  <c r="AN16" i="1"/>
  <c r="AN19" i="1"/>
  <c r="AN20" i="1"/>
  <c r="AN25" i="1"/>
  <c r="AN26" i="1"/>
  <c r="AN34" i="1"/>
  <c r="AN35" i="1"/>
  <c r="AN36" i="1"/>
  <c r="AP15" i="1"/>
  <c r="AP16" i="1"/>
  <c r="AP19" i="1"/>
  <c r="AP20" i="1"/>
  <c r="AP25" i="1"/>
  <c r="AP26" i="1"/>
  <c r="AP34" i="1"/>
  <c r="AP35" i="1"/>
  <c r="AP36" i="1"/>
  <c r="AR36" i="1"/>
  <c r="AH35" i="1"/>
  <c r="AR35" i="1"/>
  <c r="AH34" i="1"/>
  <c r="AR34" i="1"/>
  <c r="AH33" i="1"/>
  <c r="AR33" i="1"/>
  <c r="AH32" i="1"/>
  <c r="AR32" i="1"/>
  <c r="AH31" i="1"/>
  <c r="AR31" i="1"/>
  <c r="AH30" i="1"/>
  <c r="AR30" i="1"/>
  <c r="AH29" i="1"/>
  <c r="AR29" i="1"/>
  <c r="AH26" i="1"/>
  <c r="AR26" i="1"/>
  <c r="AH25" i="1"/>
  <c r="AR25" i="1"/>
  <c r="AH24" i="1"/>
  <c r="AR24" i="1"/>
  <c r="AH23" i="1"/>
  <c r="AR23" i="1"/>
  <c r="AH20" i="1"/>
  <c r="AR20" i="1"/>
  <c r="AH19" i="1"/>
  <c r="AR19" i="1"/>
  <c r="AH18" i="1"/>
  <c r="AR18" i="1"/>
  <c r="AH16" i="1"/>
  <c r="AR16" i="1"/>
  <c r="AH15" i="1"/>
  <c r="AR15" i="1"/>
  <c r="AH14" i="1"/>
  <c r="AR14" i="1"/>
  <c r="AH13" i="1"/>
  <c r="AR13" i="1"/>
  <c r="AH12" i="1"/>
  <c r="AR12" i="1"/>
  <c r="AH11" i="1"/>
  <c r="AR11" i="1"/>
  <c r="AH10" i="1"/>
  <c r="AR10" i="1"/>
  <c r="AH9" i="1"/>
  <c r="AR9" i="1"/>
  <c r="AH8" i="1"/>
  <c r="AR8" i="1"/>
  <c r="AH6" i="1"/>
  <c r="AR6" i="1"/>
</calcChain>
</file>

<file path=xl/sharedStrings.xml><?xml version="1.0" encoding="utf-8"?>
<sst xmlns="http://schemas.openxmlformats.org/spreadsheetml/2006/main" count="222" uniqueCount="103">
  <si>
    <t>Bill Mee Park</t>
  </si>
  <si>
    <t>Bottle Depot</t>
  </si>
  <si>
    <t>Community Dock</t>
  </si>
  <si>
    <t>(DIRA)</t>
  </si>
  <si>
    <t>Administration</t>
  </si>
  <si>
    <t>Climate Action</t>
  </si>
  <si>
    <t>DW Boat Launch</t>
  </si>
  <si>
    <t>Graham Lake Dock</t>
  </si>
  <si>
    <t>Internet Committee</t>
  </si>
  <si>
    <t>Marine Guardians</t>
  </si>
  <si>
    <t>Parks</t>
  </si>
  <si>
    <t>Pesticide Awareness</t>
  </si>
  <si>
    <t>Recreation Grants</t>
  </si>
  <si>
    <t>Sailing Club</t>
  </si>
  <si>
    <t>Trails</t>
  </si>
  <si>
    <t>Total DIRA</t>
  </si>
  <si>
    <t>Eliminations</t>
  </si>
  <si>
    <t>Old School</t>
  </si>
  <si>
    <t>Waste Management</t>
  </si>
  <si>
    <t>Unclassified</t>
  </si>
  <si>
    <t>TOTAL</t>
  </si>
  <si>
    <t>ASSETS</t>
  </si>
  <si>
    <t>Current Assets</t>
  </si>
  <si>
    <t>Chequing/Savings</t>
  </si>
  <si>
    <t>10950 · Cash in Drawer</t>
  </si>
  <si>
    <t>12000 · Bank Accounts</t>
  </si>
  <si>
    <t>12001 · DIRA  Admin</t>
  </si>
  <si>
    <t>12002 · Community Dock Bank</t>
  </si>
  <si>
    <t>12004 · Bill Mee Park</t>
  </si>
  <si>
    <t>12005 · Old School</t>
  </si>
  <si>
    <t>12006 · Waste Management</t>
  </si>
  <si>
    <t>12007 · Bottle Depot</t>
  </si>
  <si>
    <t>12008 · Climate Action Committee</t>
  </si>
  <si>
    <t>Total 12000 · Bank Accounts</t>
  </si>
  <si>
    <t>Total Chequing/Savings</t>
  </si>
  <si>
    <t>Accounts Receivable</t>
  </si>
  <si>
    <t>11000 · Accounts Receivable</t>
  </si>
  <si>
    <t>Total Accounts Receivable</t>
  </si>
  <si>
    <t>Total Current Assets</t>
  </si>
  <si>
    <t>Fixed Assets</t>
  </si>
  <si>
    <t>15100 · Fixed Assets</t>
  </si>
  <si>
    <t>15200 · Buildings, Improvements, Dock</t>
  </si>
  <si>
    <t>17200 · Accum Depr - Bldg, Imp, Dock</t>
  </si>
  <si>
    <t>Total 15100 · Fixed Assets</t>
  </si>
  <si>
    <t>Total Fixed Assets</t>
  </si>
  <si>
    <t>Other Assets</t>
  </si>
  <si>
    <t>16600 · Long-Term Investments</t>
  </si>
  <si>
    <t>16601 · Community Dock Investments</t>
  </si>
  <si>
    <t>16602 · Old School Investments</t>
  </si>
  <si>
    <t>16603 · Community Dock Bond</t>
  </si>
  <si>
    <t>16605 · Long Term Investments Share Cap</t>
  </si>
  <si>
    <t>16600 · Long-Term Investments - Other</t>
  </si>
  <si>
    <t>Total 16600 · Long-Term Investments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</si>
  <si>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</si>
  <si>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</si>
  <si>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</si>
  <si>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</si>
  <si>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</si>
  <si>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</si>
  <si>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20000 · Accounts Payable</t>
  </si>
  <si>
    <t>Total Accounts Payable</t>
  </si>
  <si>
    <t>Other Current Liabilities</t>
  </si>
  <si>
    <t>24000 · Payroll Liabilities</t>
  </si>
  <si>
    <t>Total Other Current Liabilities</t>
  </si>
  <si>
    <t>Total Current Liabilities</t>
  </si>
  <si>
    <t>Total Liabilities</t>
  </si>
  <si>
    <t>Equity</t>
  </si>
  <si>
    <t>31500 · Temp. Restricted Net Assets</t>
  </si>
  <si>
    <t>31750 · Net Capital Assets</t>
  </si>
  <si>
    <t>32000 · Unrestricted Funds</t>
  </si>
  <si>
    <t>Net Income</t>
  </si>
  <si>
    <t>Total Equity</t>
  </si>
  <si>
    <t>TOTAL LIABILITIES &amp; EQUITY</t>
  </si>
  <si>
    <t>31 Dec 19</t>
  </si>
  <si>
    <t>Jan - Dec 19</t>
  </si>
  <si>
    <t>Ordinary Income/Expense</t>
  </si>
  <si>
    <t>Income</t>
  </si>
  <si>
    <t>43720 · Amts rec'd from Muni/Reg Gov't</t>
  </si>
  <si>
    <t>43730 · Amts rec'd from Prov/Terr Gov't</t>
  </si>
  <si>
    <t>43760 · Other gifts - not receipted</t>
  </si>
  <si>
    <t>45000 · Investments</t>
  </si>
  <si>
    <t>49900 · Other Income</t>
  </si>
  <si>
    <t>5000 · Rev. from sale of good and serv</t>
  </si>
  <si>
    <t>Total Income</t>
  </si>
  <si>
    <t>Expense</t>
  </si>
  <si>
    <t>60000 · Advertising and Promotion</t>
  </si>
  <si>
    <t>62900 · Depreciation Expense</t>
  </si>
  <si>
    <t>64900 · Office and Admin Expense</t>
  </si>
  <si>
    <t>64925 · Nominal Value Assets</t>
  </si>
  <si>
    <t>64950 · Insurance</t>
  </si>
  <si>
    <t>65100 · Materials/Supplies Non-Office</t>
  </si>
  <si>
    <t>65110 · Bottle Depot Refundables</t>
  </si>
  <si>
    <t>65170 · Travel and training</t>
  </si>
  <si>
    <t>65200 · Facilities Maintenance</t>
  </si>
  <si>
    <t>65300 · Waste Disposal Expense</t>
  </si>
  <si>
    <t>66000 · Payroll Expenses</t>
  </si>
  <si>
    <t>66700 · Professional Fees</t>
  </si>
  <si>
    <t>67100 · Rent Expense</t>
  </si>
  <si>
    <t>68000 · Taxes -GST</t>
  </si>
  <si>
    <t>68600 · Utilities</t>
  </si>
  <si>
    <t>69800 · Uncategorized Expenses</t>
  </si>
  <si>
    <t>Total Expense</t>
  </si>
  <si>
    <t>Net Ordinary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</si>
</sst>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0" xfId="0" applyNumberFormat="1" applyFont="1" applyBorder="1"/>
    <xf numFmtId="39" fontId="2" fillId="0" borderId="3" xfId="0" applyNumberFormat="1" applyFont="1" applyBorder="1"/>
    <xf numFmtId="39" fontId="2" fillId="0" borderId="4" xfId="0" applyNumberFormat="1" applyFont="1" applyBorder="1"/>
    <xf numFmtId="39" fontId="1" fillId="0" borderId="5" xfId="0" applyNumberFormat="1" applyFont="1" applyBorder="1"/>
    <xf numFmtId="0" fontId="1" fillId="0" borderId="0" xfId="0" applyFont="1"/>
    <xf numFmtId="39" fontId="2" fillId="0" borderId="2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Relationship Id="rId2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Relationship Id="rId2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Relationship Id="rId2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25400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1028700" cy="2159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25400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1028700" cy="2159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25400</xdr:rowOff>
    </xdr:to>
    <xdr:pic>
      <xdr:nvPicPr>
        <xdr:cNvPr id="4" name="FILTER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25400</xdr:rowOff>
    </xdr:to>
    <xdr:pic>
      <xdr:nvPicPr>
        <xdr:cNvPr id="5" name="HEADER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pic>
      <xdr:nvPicPr>
        <xdr:cNvPr id="2" name="FILTER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pic>
      <xdr:nvPicPr>
        <xdr:cNvPr id="3" name="HEADER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25400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1003300" cy="2159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25400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1003300" cy="2159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25400</xdr:rowOff>
    </xdr:to>
    <xdr:pic>
      <xdr:nvPicPr>
        <xdr:cNvPr id="4" name="FILTER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25400</xdr:rowOff>
    </xdr:to>
    <xdr:pic>
      <xdr:nvPicPr>
        <xdr:cNvPr id="5" name="HEADER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38100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1003300" cy="2159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38100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1003300" cy="2159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38100</xdr:rowOff>
    </xdr:to>
    <xdr:pic>
      <xdr:nvPicPr>
        <xdr:cNvPr id="4" name="FILTER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317500</xdr:colOff>
      <xdr:row>1</xdr:row>
      <xdr:rowOff>38100</xdr:rowOff>
    </xdr:to>
    <xdr:pic>
      <xdr:nvPicPr>
        <xdr:cNvPr id="5" name="HEADER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45" sqref="E45"/>
    </sheetView>
  </sheetViews>
  <sheetFormatPr baseColWidth="10" defaultColWidth="8.83203125" defaultRowHeight="14" x14ac:dyDescent="0"/>
  <cols>
    <col min="1" max="4" width="3" style="14" customWidth="1"/>
    <col min="5" max="5" width="32.83203125" style="14" customWidth="1"/>
    <col min="6" max="6" width="9.33203125" style="15" bestFit="1" customWidth="1"/>
  </cols>
  <sheetData>
    <row r="1" spans="1:6" s="12" customFormat="1" ht="15" thickBot="1">
      <c r="A1" s="10"/>
      <c r="B1" s="10"/>
      <c r="C1" s="10"/>
      <c r="D1" s="10"/>
      <c r="E1" s="10"/>
      <c r="F1" s="13" t="s">
        <v>73</v>
      </c>
    </row>
    <row r="2" spans="1:6" ht="15" thickTop="1">
      <c r="A2" s="1" t="s">
        <v>21</v>
      </c>
      <c r="B2" s="1"/>
      <c r="C2" s="1"/>
      <c r="D2" s="1"/>
      <c r="E2" s="1"/>
      <c r="F2" s="2"/>
    </row>
    <row r="3" spans="1:6">
      <c r="A3" s="1"/>
      <c r="B3" s="1" t="s">
        <v>22</v>
      </c>
      <c r="C3" s="1"/>
      <c r="D3" s="1"/>
      <c r="E3" s="1"/>
      <c r="F3" s="2"/>
    </row>
    <row r="4" spans="1:6">
      <c r="A4" s="1"/>
      <c r="B4" s="1"/>
      <c r="C4" s="1" t="s">
        <v>23</v>
      </c>
      <c r="D4" s="1"/>
      <c r="E4" s="1"/>
      <c r="F4" s="2"/>
    </row>
    <row r="5" spans="1:6">
      <c r="A5" s="1"/>
      <c r="B5" s="1"/>
      <c r="C5" s="1"/>
      <c r="D5" s="1" t="s">
        <v>24</v>
      </c>
      <c r="E5" s="1"/>
      <c r="F5" s="2">
        <v>2115.1999999999998</v>
      </c>
    </row>
    <row r="6" spans="1:6">
      <c r="A6" s="1"/>
      <c r="B6" s="1"/>
      <c r="C6" s="1"/>
      <c r="D6" s="1" t="s">
        <v>25</v>
      </c>
      <c r="E6" s="1"/>
      <c r="F6" s="2"/>
    </row>
    <row r="7" spans="1:6">
      <c r="A7" s="1"/>
      <c r="B7" s="1"/>
      <c r="C7" s="1"/>
      <c r="D7" s="1"/>
      <c r="E7" s="1" t="s">
        <v>26</v>
      </c>
      <c r="F7" s="2">
        <v>18058.560000000001</v>
      </c>
    </row>
    <row r="8" spans="1:6">
      <c r="A8" s="1"/>
      <c r="B8" s="1"/>
      <c r="C8" s="1"/>
      <c r="D8" s="1"/>
      <c r="E8" s="1" t="s">
        <v>27</v>
      </c>
      <c r="F8" s="2">
        <v>37749.89</v>
      </c>
    </row>
    <row r="9" spans="1:6">
      <c r="A9" s="1"/>
      <c r="B9" s="1"/>
      <c r="C9" s="1"/>
      <c r="D9" s="1"/>
      <c r="E9" s="1" t="s">
        <v>28</v>
      </c>
      <c r="F9" s="2">
        <v>6106.07</v>
      </c>
    </row>
    <row r="10" spans="1:6">
      <c r="A10" s="1"/>
      <c r="B10" s="1"/>
      <c r="C10" s="1"/>
      <c r="D10" s="1"/>
      <c r="E10" s="1" t="s">
        <v>29</v>
      </c>
      <c r="F10" s="2">
        <v>2837.6</v>
      </c>
    </row>
    <row r="11" spans="1:6">
      <c r="A11" s="1"/>
      <c r="B11" s="1"/>
      <c r="C11" s="1"/>
      <c r="D11" s="1"/>
      <c r="E11" s="1" t="s">
        <v>30</v>
      </c>
      <c r="F11" s="2">
        <v>19818.23</v>
      </c>
    </row>
    <row r="12" spans="1:6">
      <c r="A12" s="1"/>
      <c r="B12" s="1"/>
      <c r="C12" s="1"/>
      <c r="D12" s="1"/>
      <c r="E12" s="1" t="s">
        <v>31</v>
      </c>
      <c r="F12" s="2">
        <v>19849.46</v>
      </c>
    </row>
    <row r="13" spans="1:6" ht="15" thickBot="1">
      <c r="A13" s="1"/>
      <c r="B13" s="1"/>
      <c r="C13" s="1"/>
      <c r="D13" s="1"/>
      <c r="E13" s="1" t="s">
        <v>32</v>
      </c>
      <c r="F13" s="4">
        <v>424.54</v>
      </c>
    </row>
    <row r="14" spans="1:6" ht="15" thickBot="1">
      <c r="A14" s="1"/>
      <c r="B14" s="1"/>
      <c r="C14" s="1"/>
      <c r="D14" s="1" t="s">
        <v>33</v>
      </c>
      <c r="E14" s="1"/>
      <c r="F14" s="5">
        <f>ROUND(SUM(F6:F13),5)</f>
        <v>104844.35</v>
      </c>
    </row>
    <row r="15" spans="1:6">
      <c r="A15" s="1"/>
      <c r="B15" s="1"/>
      <c r="C15" s="1" t="s">
        <v>34</v>
      </c>
      <c r="D15" s="1"/>
      <c r="E15" s="1"/>
      <c r="F15" s="2">
        <f>ROUND(SUM(F4:F5)+F14,5)</f>
        <v>106959.55</v>
      </c>
    </row>
    <row r="16" spans="1:6">
      <c r="A16" s="1"/>
      <c r="B16" s="1"/>
      <c r="C16" s="1" t="s">
        <v>35</v>
      </c>
      <c r="D16" s="1"/>
      <c r="E16" s="1"/>
      <c r="F16" s="2"/>
    </row>
    <row r="17" spans="1:6" ht="15" thickBot="1">
      <c r="A17" s="1"/>
      <c r="B17" s="1"/>
      <c r="C17" s="1"/>
      <c r="D17" s="1" t="s">
        <v>36</v>
      </c>
      <c r="E17" s="1"/>
      <c r="F17" s="4">
        <v>2135</v>
      </c>
    </row>
    <row r="18" spans="1:6" ht="15" thickBot="1">
      <c r="A18" s="1"/>
      <c r="B18" s="1"/>
      <c r="C18" s="1" t="s">
        <v>37</v>
      </c>
      <c r="D18" s="1"/>
      <c r="E18" s="1"/>
      <c r="F18" s="5">
        <f>ROUND(SUM(F16:F17),5)</f>
        <v>2135</v>
      </c>
    </row>
    <row r="19" spans="1:6">
      <c r="A19" s="1"/>
      <c r="B19" s="1" t="s">
        <v>38</v>
      </c>
      <c r="C19" s="1"/>
      <c r="D19" s="1"/>
      <c r="E19" s="1"/>
      <c r="F19" s="2">
        <f>ROUND(F3+F15+F18,5)</f>
        <v>109094.55</v>
      </c>
    </row>
    <row r="20" spans="1:6">
      <c r="A20" s="1"/>
      <c r="B20" s="1" t="s">
        <v>39</v>
      </c>
      <c r="C20" s="1"/>
      <c r="D20" s="1"/>
      <c r="E20" s="1"/>
      <c r="F20" s="2"/>
    </row>
    <row r="21" spans="1:6">
      <c r="A21" s="1"/>
      <c r="B21" s="1"/>
      <c r="C21" s="1" t="s">
        <v>40</v>
      </c>
      <c r="D21" s="1"/>
      <c r="E21" s="1"/>
      <c r="F21" s="2"/>
    </row>
    <row r="22" spans="1:6">
      <c r="A22" s="1"/>
      <c r="B22" s="1"/>
      <c r="C22" s="1"/>
      <c r="D22" s="1" t="s">
        <v>41</v>
      </c>
      <c r="E22" s="1"/>
      <c r="F22" s="2">
        <v>593695.87</v>
      </c>
    </row>
    <row r="23" spans="1:6" ht="15" thickBot="1">
      <c r="A23" s="1"/>
      <c r="B23" s="1"/>
      <c r="C23" s="1"/>
      <c r="D23" s="1" t="s">
        <v>42</v>
      </c>
      <c r="E23" s="1"/>
      <c r="F23" s="4">
        <v>-185686.93</v>
      </c>
    </row>
    <row r="24" spans="1:6" ht="15" thickBot="1">
      <c r="A24" s="1"/>
      <c r="B24" s="1"/>
      <c r="C24" s="1" t="s">
        <v>43</v>
      </c>
      <c r="D24" s="1"/>
      <c r="E24" s="1"/>
      <c r="F24" s="5">
        <f>ROUND(SUM(F21:F23),5)</f>
        <v>408008.94</v>
      </c>
    </row>
    <row r="25" spans="1:6">
      <c r="A25" s="1"/>
      <c r="B25" s="1" t="s">
        <v>44</v>
      </c>
      <c r="C25" s="1"/>
      <c r="D25" s="1"/>
      <c r="E25" s="1"/>
      <c r="F25" s="2">
        <f>ROUND(F20+F24,5)</f>
        <v>408008.94</v>
      </c>
    </row>
    <row r="26" spans="1:6">
      <c r="A26" s="1"/>
      <c r="B26" s="1" t="s">
        <v>45</v>
      </c>
      <c r="C26" s="1"/>
      <c r="D26" s="1"/>
      <c r="E26" s="1"/>
      <c r="F26" s="2"/>
    </row>
    <row r="27" spans="1:6">
      <c r="A27" s="1"/>
      <c r="B27" s="1"/>
      <c r="C27" s="1" t="s">
        <v>46</v>
      </c>
      <c r="D27" s="1"/>
      <c r="E27" s="1"/>
      <c r="F27" s="2"/>
    </row>
    <row r="28" spans="1:6">
      <c r="A28" s="1"/>
      <c r="B28" s="1"/>
      <c r="C28" s="1"/>
      <c r="D28" s="1" t="s">
        <v>47</v>
      </c>
      <c r="E28" s="1"/>
      <c r="F28" s="2">
        <v>17287.82</v>
      </c>
    </row>
    <row r="29" spans="1:6">
      <c r="A29" s="1"/>
      <c r="B29" s="1"/>
      <c r="C29" s="1"/>
      <c r="D29" s="1" t="s">
        <v>48</v>
      </c>
      <c r="E29" s="1"/>
      <c r="F29" s="2">
        <v>11912.99</v>
      </c>
    </row>
    <row r="30" spans="1:6">
      <c r="A30" s="1"/>
      <c r="B30" s="1"/>
      <c r="C30" s="1"/>
      <c r="D30" s="1" t="s">
        <v>49</v>
      </c>
      <c r="E30" s="1"/>
      <c r="F30" s="2">
        <v>5306.04</v>
      </c>
    </row>
    <row r="31" spans="1:6">
      <c r="A31" s="1"/>
      <c r="B31" s="1"/>
      <c r="C31" s="1"/>
      <c r="D31" s="1" t="s">
        <v>50</v>
      </c>
      <c r="E31" s="1"/>
      <c r="F31" s="2">
        <v>3704.67</v>
      </c>
    </row>
    <row r="32" spans="1:6" ht="15" thickBot="1">
      <c r="A32" s="1"/>
      <c r="B32" s="1"/>
      <c r="C32" s="1"/>
      <c r="D32" s="1" t="s">
        <v>51</v>
      </c>
      <c r="E32" s="1"/>
      <c r="F32" s="4">
        <v>18632.09</v>
      </c>
    </row>
    <row r="33" spans="1:6" ht="15" thickBot="1">
      <c r="A33" s="1"/>
      <c r="B33" s="1"/>
      <c r="C33" s="1" t="s">
        <v>52</v>
      </c>
      <c r="D33" s="1"/>
      <c r="E33" s="1"/>
      <c r="F33" s="6">
        <f>ROUND(SUM(F27:F32),5)</f>
        <v>56843.61</v>
      </c>
    </row>
    <row r="34" spans="1:6" ht="15" thickBot="1">
      <c r="A34" s="1"/>
      <c r="B34" s="1" t="s">
        <v>53</v>
      </c>
      <c r="C34" s="1"/>
      <c r="D34" s="1"/>
      <c r="E34" s="1"/>
      <c r="F34" s="6">
        <f>ROUND(F26+F33,5)</f>
        <v>56843.61</v>
      </c>
    </row>
    <row r="35" spans="1:6" s="8" customFormat="1" ht="11" thickBot="1">
      <c r="A35" s="1" t="s">
        <v>54</v>
      </c>
      <c r="B35" s="1"/>
      <c r="C35" s="1"/>
      <c r="D35" s="1"/>
      <c r="E35" s="1"/>
      <c r="F35" s="7">
        <f>ROUND(F2+F19+F25+F34,5)</f>
        <v>573947.1</v>
      </c>
    </row>
    <row r="36" spans="1:6" ht="15" thickTop="1">
      <c r="A36" s="1" t="s">
        <v>55</v>
      </c>
      <c r="B36" s="1"/>
      <c r="C36" s="1"/>
      <c r="D36" s="1"/>
      <c r="E36" s="1"/>
      <c r="F36" s="2"/>
    </row>
    <row r="37" spans="1:6">
      <c r="A37" s="1"/>
      <c r="B37" s="1" t="s">
        <v>56</v>
      </c>
      <c r="C37" s="1"/>
      <c r="D37" s="1"/>
      <c r="E37" s="1"/>
      <c r="F37" s="2"/>
    </row>
    <row r="38" spans="1:6">
      <c r="A38" s="1"/>
      <c r="B38" s="1"/>
      <c r="C38" s="1" t="s">
        <v>57</v>
      </c>
      <c r="D38" s="1"/>
      <c r="E38" s="1"/>
      <c r="F38" s="2"/>
    </row>
    <row r="39" spans="1:6">
      <c r="A39" s="1"/>
      <c r="B39" s="1"/>
      <c r="C39" s="1"/>
      <c r="D39" s="1" t="s">
        <v>58</v>
      </c>
      <c r="E39" s="1"/>
      <c r="F39" s="2"/>
    </row>
    <row r="40" spans="1:6" ht="15" thickBot="1">
      <c r="A40" s="1"/>
      <c r="B40" s="1"/>
      <c r="C40" s="1"/>
      <c r="D40" s="1"/>
      <c r="E40" s="1" t="s">
        <v>59</v>
      </c>
      <c r="F40" s="9">
        <v>8264.0499999999993</v>
      </c>
    </row>
    <row r="41" spans="1:6">
      <c r="A41" s="1"/>
      <c r="B41" s="1"/>
      <c r="C41" s="1"/>
      <c r="D41" s="1" t="s">
        <v>60</v>
      </c>
      <c r="E41" s="1"/>
      <c r="F41" s="2">
        <f>ROUND(SUM(F39:F40),5)</f>
        <v>8264.0499999999993</v>
      </c>
    </row>
    <row r="42" spans="1:6">
      <c r="A42" s="1"/>
      <c r="B42" s="1"/>
      <c r="C42" s="1"/>
      <c r="D42" s="1" t="s">
        <v>61</v>
      </c>
      <c r="E42" s="1"/>
      <c r="F42" s="2"/>
    </row>
    <row r="43" spans="1:6" ht="15" thickBot="1">
      <c r="A43" s="1"/>
      <c r="B43" s="1"/>
      <c r="C43" s="1"/>
      <c r="D43" s="1"/>
      <c r="E43" s="1" t="s">
        <v>62</v>
      </c>
      <c r="F43" s="4">
        <v>404.96</v>
      </c>
    </row>
    <row r="44" spans="1:6" ht="15" thickBot="1">
      <c r="A44" s="1"/>
      <c r="B44" s="1"/>
      <c r="C44" s="1"/>
      <c r="D44" s="1" t="s">
        <v>63</v>
      </c>
      <c r="E44" s="1"/>
      <c r="F44" s="6">
        <f>ROUND(SUM(F42:F43),5)</f>
        <v>404.96</v>
      </c>
    </row>
    <row r="45" spans="1:6" ht="15" thickBot="1">
      <c r="A45" s="1"/>
      <c r="B45" s="1"/>
      <c r="C45" s="1" t="s">
        <v>64</v>
      </c>
      <c r="D45" s="1"/>
      <c r="E45" s="1"/>
      <c r="F45" s="5">
        <f>ROUND(F38+F41+F44,5)</f>
        <v>8669.01</v>
      </c>
    </row>
    <row r="46" spans="1:6">
      <c r="A46" s="1"/>
      <c r="B46" s="1" t="s">
        <v>65</v>
      </c>
      <c r="C46" s="1"/>
      <c r="D46" s="1"/>
      <c r="E46" s="1"/>
      <c r="F46" s="2">
        <f>ROUND(F37+F45,5)</f>
        <v>8669.01</v>
      </c>
    </row>
    <row r="47" spans="1:6">
      <c r="A47" s="1"/>
      <c r="B47" s="1" t="s">
        <v>66</v>
      </c>
      <c r="C47" s="1"/>
      <c r="D47" s="1"/>
      <c r="E47" s="1"/>
      <c r="F47" s="2"/>
    </row>
    <row r="48" spans="1:6">
      <c r="A48" s="1"/>
      <c r="B48" s="1"/>
      <c r="C48" s="1" t="s">
        <v>67</v>
      </c>
      <c r="D48" s="1"/>
      <c r="E48" s="1"/>
      <c r="F48" s="2">
        <v>5100</v>
      </c>
    </row>
    <row r="49" spans="1:6">
      <c r="A49" s="1"/>
      <c r="B49" s="1"/>
      <c r="C49" s="1" t="s">
        <v>68</v>
      </c>
      <c r="D49" s="1"/>
      <c r="E49" s="1"/>
      <c r="F49" s="2">
        <v>461440.62</v>
      </c>
    </row>
    <row r="50" spans="1:6">
      <c r="A50" s="1"/>
      <c r="B50" s="1"/>
      <c r="C50" s="1" t="s">
        <v>69</v>
      </c>
      <c r="D50" s="1"/>
      <c r="E50" s="1"/>
      <c r="F50" s="2">
        <v>129161.06</v>
      </c>
    </row>
    <row r="51" spans="1:6" ht="15" thickBot="1">
      <c r="A51" s="1"/>
      <c r="B51" s="1"/>
      <c r="C51" s="1" t="s">
        <v>70</v>
      </c>
      <c r="D51" s="1"/>
      <c r="E51" s="1"/>
      <c r="F51" s="4">
        <v>-30423.59</v>
      </c>
    </row>
    <row r="52" spans="1:6" ht="15" thickBot="1">
      <c r="A52" s="1"/>
      <c r="B52" s="1" t="s">
        <v>71</v>
      </c>
      <c r="C52" s="1"/>
      <c r="D52" s="1"/>
      <c r="E52" s="1"/>
      <c r="F52" s="6">
        <f>ROUND(SUM(F47:F51),5)</f>
        <v>565278.09</v>
      </c>
    </row>
    <row r="53" spans="1:6" s="8" customFormat="1" ht="11" thickBot="1">
      <c r="A53" s="1" t="s">
        <v>72</v>
      </c>
      <c r="B53" s="1"/>
      <c r="C53" s="1"/>
      <c r="D53" s="1"/>
      <c r="E53" s="1"/>
      <c r="F53" s="7">
        <f>ROUND(F36+F46+F52,5)</f>
        <v>573947.1</v>
      </c>
    </row>
    <row r="54" spans="1:6" ht="15" thickTop="1"/>
  </sheetData>
  <pageMargins left="0.7" right="0.7" top="0.75" bottom="0.75" header="0.1" footer="0.3"/>
  <pageSetup orientation="portrait"/>
  <headerFooter>
    <oddHeader>&amp;L&amp;"Arial,Bold"&amp;8 12:41 PM
&amp;"Arial,Bold"&amp;8 2020-04-29
&amp;"Arial,Bold"&amp;8 Accrual Basis&amp;C&amp;"Arial,Bold"&amp;12 Denman Island Residents Association
&amp;"Arial,Bold"&amp;14 Balance Sheet
&amp;"Arial,Bold"&amp;10 As of 31 December 2019</oddHeader>
    <oddFooter>&amp;R&amp;"Arial,Bold"&amp;8 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R55"/>
  <sheetViews>
    <sheetView workbookViewId="0">
      <pane xSplit="5" ySplit="2" topLeftCell="G3" activePane="bottomRight" state="frozenSplit"/>
      <selection pane="topRight" activeCell="F1" sqref="F1"/>
      <selection pane="bottomLeft" activeCell="A3" sqref="A3"/>
      <selection pane="bottomRight" activeCell="T4" sqref="T4"/>
    </sheetView>
  </sheetViews>
  <sheetFormatPr baseColWidth="10" defaultColWidth="8.83203125" defaultRowHeight="14" x14ac:dyDescent="0"/>
  <cols>
    <col min="1" max="4" width="3" style="14" customWidth="1"/>
    <col min="5" max="5" width="32.83203125" style="14" customWidth="1"/>
    <col min="6" max="6" width="11.1640625" style="15" bestFit="1" customWidth="1"/>
    <col min="7" max="7" width="2.33203125" style="15" customWidth="1"/>
    <col min="8" max="8" width="10.5" style="15" bestFit="1" customWidth="1"/>
    <col min="9" max="9" width="2.33203125" style="15" customWidth="1"/>
    <col min="10" max="10" width="14.5" style="15" bestFit="1" customWidth="1"/>
    <col min="11" max="11" width="2.33203125" style="15" customWidth="1"/>
    <col min="12" max="12" width="12.6640625" style="15" bestFit="1" customWidth="1"/>
    <col min="13" max="13" width="2.33203125" style="15" customWidth="1"/>
    <col min="14" max="14" width="12.5" style="15" bestFit="1" customWidth="1"/>
    <col min="15" max="15" width="2.33203125" style="15" customWidth="1"/>
    <col min="16" max="16" width="13.5" style="15" bestFit="1" customWidth="1"/>
    <col min="17" max="17" width="2.33203125" style="15" customWidth="1"/>
    <col min="18" max="18" width="15.83203125" style="15" bestFit="1" customWidth="1"/>
    <col min="19" max="19" width="2.33203125" style="15" customWidth="1"/>
    <col min="20" max="20" width="16.6640625" style="15" bestFit="1" customWidth="1"/>
    <col min="21" max="21" width="2.33203125" style="15" customWidth="1"/>
    <col min="22" max="22" width="15" style="15" bestFit="1" customWidth="1"/>
    <col min="23" max="23" width="2.33203125" style="15" customWidth="1"/>
    <col min="24" max="24" width="7" style="15" bestFit="1" customWidth="1"/>
    <col min="25" max="25" width="2.33203125" style="15" customWidth="1"/>
    <col min="26" max="26" width="18.1640625" style="15" bestFit="1" customWidth="1"/>
    <col min="27" max="27" width="2.33203125" style="15" customWidth="1"/>
    <col min="28" max="28" width="15.33203125" style="15" bestFit="1" customWidth="1"/>
    <col min="29" max="29" width="2.33203125" style="15" customWidth="1"/>
    <col min="30" max="30" width="10.1640625" style="15" bestFit="1" customWidth="1"/>
    <col min="31" max="31" width="2.33203125" style="15" customWidth="1"/>
    <col min="32" max="32" width="7" style="15" bestFit="1" customWidth="1"/>
    <col min="33" max="33" width="2.33203125" style="15" customWidth="1"/>
    <col min="34" max="34" width="8.83203125" style="15" bestFit="1" customWidth="1"/>
    <col min="35" max="35" width="2.33203125" style="15" customWidth="1"/>
    <col min="36" max="36" width="10.5" style="15" bestFit="1" customWidth="1"/>
    <col min="37" max="37" width="2.33203125" style="15" customWidth="1"/>
    <col min="38" max="38" width="9.33203125" style="15" bestFit="1" customWidth="1"/>
    <col min="39" max="39" width="2.33203125" style="15" customWidth="1"/>
    <col min="40" max="40" width="16.6640625" style="15" bestFit="1" customWidth="1"/>
    <col min="41" max="41" width="2.33203125" style="15" customWidth="1"/>
    <col min="42" max="42" width="10.5" style="15" bestFit="1" customWidth="1"/>
    <col min="43" max="43" width="2.33203125" style="15" customWidth="1"/>
    <col min="44" max="44" width="9.33203125" style="15" bestFit="1" customWidth="1"/>
  </cols>
  <sheetData>
    <row r="1" spans="1:44" s="12" customFormat="1">
      <c r="A1" s="10"/>
      <c r="B1" s="10"/>
      <c r="C1" s="10"/>
      <c r="D1" s="10"/>
      <c r="E1" s="10"/>
      <c r="F1" s="11"/>
      <c r="G1" s="11"/>
      <c r="H1" s="11"/>
      <c r="I1" s="11"/>
      <c r="J1" s="11"/>
      <c r="K1" s="11"/>
      <c r="L1" s="10" t="s">
        <v>4</v>
      </c>
      <c r="M1" s="11"/>
      <c r="N1" s="10" t="s">
        <v>5</v>
      </c>
      <c r="O1" s="11"/>
      <c r="P1" s="10" t="s">
        <v>6</v>
      </c>
      <c r="Q1" s="11"/>
      <c r="R1" s="10" t="s">
        <v>7</v>
      </c>
      <c r="S1" s="11"/>
      <c r="T1" s="10" t="s">
        <v>8</v>
      </c>
      <c r="U1" s="11"/>
      <c r="V1" s="10" t="s">
        <v>9</v>
      </c>
      <c r="W1" s="11"/>
      <c r="X1" s="10" t="s">
        <v>10</v>
      </c>
      <c r="Y1" s="11"/>
      <c r="Z1" s="10" t="s">
        <v>11</v>
      </c>
      <c r="AA1" s="11"/>
      <c r="AB1" s="10" t="s">
        <v>12</v>
      </c>
      <c r="AC1" s="11"/>
      <c r="AD1" s="10" t="s">
        <v>13</v>
      </c>
      <c r="AE1" s="11"/>
      <c r="AF1" s="10" t="s">
        <v>14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spans="1:44" s="12" customFormat="1" ht="15" thickBot="1">
      <c r="A2" s="10"/>
      <c r="B2" s="10"/>
      <c r="C2" s="10"/>
      <c r="D2" s="10"/>
      <c r="E2" s="10"/>
      <c r="F2" s="13" t="s">
        <v>0</v>
      </c>
      <c r="G2" s="11"/>
      <c r="H2" s="13" t="s">
        <v>1</v>
      </c>
      <c r="I2" s="11"/>
      <c r="J2" s="13" t="s">
        <v>2</v>
      </c>
      <c r="K2" s="11"/>
      <c r="L2" s="13" t="s">
        <v>3</v>
      </c>
      <c r="M2" s="11"/>
      <c r="N2" s="13" t="s">
        <v>3</v>
      </c>
      <c r="O2" s="11"/>
      <c r="P2" s="13" t="s">
        <v>3</v>
      </c>
      <c r="Q2" s="11"/>
      <c r="R2" s="13" t="s">
        <v>3</v>
      </c>
      <c r="S2" s="11"/>
      <c r="T2" s="13" t="s">
        <v>3</v>
      </c>
      <c r="U2" s="11"/>
      <c r="V2" s="13" t="s">
        <v>3</v>
      </c>
      <c r="W2" s="11"/>
      <c r="X2" s="13" t="s">
        <v>3</v>
      </c>
      <c r="Y2" s="11"/>
      <c r="Z2" s="13" t="s">
        <v>3</v>
      </c>
      <c r="AA2" s="11"/>
      <c r="AB2" s="13" t="s">
        <v>3</v>
      </c>
      <c r="AC2" s="11"/>
      <c r="AD2" s="13" t="s">
        <v>3</v>
      </c>
      <c r="AE2" s="11"/>
      <c r="AF2" s="13" t="s">
        <v>3</v>
      </c>
      <c r="AG2" s="11"/>
      <c r="AH2" s="13" t="s">
        <v>15</v>
      </c>
      <c r="AI2" s="11"/>
      <c r="AJ2" s="13" t="s">
        <v>16</v>
      </c>
      <c r="AK2" s="11"/>
      <c r="AL2" s="13" t="s">
        <v>17</v>
      </c>
      <c r="AM2" s="11"/>
      <c r="AN2" s="13" t="s">
        <v>18</v>
      </c>
      <c r="AO2" s="11"/>
      <c r="AP2" s="13" t="s">
        <v>19</v>
      </c>
      <c r="AQ2" s="11"/>
      <c r="AR2" s="13" t="s">
        <v>20</v>
      </c>
    </row>
    <row r="3" spans="1:44" ht="15" thickTop="1">
      <c r="A3" s="1" t="s">
        <v>21</v>
      </c>
      <c r="B3" s="1"/>
      <c r="C3" s="1"/>
      <c r="D3" s="1"/>
      <c r="E3" s="1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</row>
    <row r="4" spans="1:44">
      <c r="A4" s="1"/>
      <c r="B4" s="1" t="s">
        <v>22</v>
      </c>
      <c r="C4" s="1"/>
      <c r="D4" s="1"/>
      <c r="E4" s="1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</row>
    <row r="5" spans="1:44">
      <c r="A5" s="1"/>
      <c r="B5" s="1"/>
      <c r="C5" s="1" t="s">
        <v>23</v>
      </c>
      <c r="D5" s="1"/>
      <c r="E5" s="1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</row>
    <row r="6" spans="1:44">
      <c r="A6" s="1"/>
      <c r="B6" s="1"/>
      <c r="C6" s="1"/>
      <c r="D6" s="1" t="s">
        <v>24</v>
      </c>
      <c r="E6" s="1"/>
      <c r="F6" s="2">
        <v>0</v>
      </c>
      <c r="G6" s="3"/>
      <c r="H6" s="2">
        <v>2071.91</v>
      </c>
      <c r="I6" s="3"/>
      <c r="J6" s="2">
        <v>0</v>
      </c>
      <c r="K6" s="3"/>
      <c r="L6" s="2">
        <v>0</v>
      </c>
      <c r="M6" s="3"/>
      <c r="N6" s="2">
        <v>0</v>
      </c>
      <c r="O6" s="3"/>
      <c r="P6" s="2">
        <v>0</v>
      </c>
      <c r="Q6" s="3"/>
      <c r="R6" s="2">
        <v>0</v>
      </c>
      <c r="S6" s="3"/>
      <c r="T6" s="2">
        <v>0</v>
      </c>
      <c r="U6" s="3"/>
      <c r="V6" s="2">
        <v>0</v>
      </c>
      <c r="W6" s="3"/>
      <c r="X6" s="2">
        <v>0</v>
      </c>
      <c r="Y6" s="3"/>
      <c r="Z6" s="2">
        <v>0</v>
      </c>
      <c r="AA6" s="3"/>
      <c r="AB6" s="2">
        <v>0</v>
      </c>
      <c r="AC6" s="3"/>
      <c r="AD6" s="2">
        <v>0</v>
      </c>
      <c r="AE6" s="3"/>
      <c r="AF6" s="2">
        <v>0</v>
      </c>
      <c r="AG6" s="3"/>
      <c r="AH6" s="2">
        <f>ROUND(SUM(L6:AF6),5)</f>
        <v>0</v>
      </c>
      <c r="AI6" s="3"/>
      <c r="AJ6" s="2">
        <v>0</v>
      </c>
      <c r="AK6" s="3"/>
      <c r="AL6" s="2">
        <v>25.19</v>
      </c>
      <c r="AM6" s="3"/>
      <c r="AN6" s="2">
        <v>18.100000000000001</v>
      </c>
      <c r="AO6" s="3"/>
      <c r="AP6" s="2">
        <v>0</v>
      </c>
      <c r="AQ6" s="3"/>
      <c r="AR6" s="2">
        <f>ROUND(SUM(F6:J6)+SUM(AH6:AP6),5)</f>
        <v>2115.1999999999998</v>
      </c>
    </row>
    <row r="7" spans="1:44">
      <c r="A7" s="1"/>
      <c r="B7" s="1"/>
      <c r="C7" s="1"/>
      <c r="D7" s="1" t="s">
        <v>25</v>
      </c>
      <c r="E7" s="1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</row>
    <row r="8" spans="1:44">
      <c r="A8" s="1"/>
      <c r="B8" s="1"/>
      <c r="C8" s="1"/>
      <c r="D8" s="1"/>
      <c r="E8" s="1" t="s">
        <v>26</v>
      </c>
      <c r="F8" s="2">
        <v>0</v>
      </c>
      <c r="G8" s="3"/>
      <c r="H8" s="2">
        <v>0</v>
      </c>
      <c r="I8" s="3"/>
      <c r="J8" s="2">
        <v>0</v>
      </c>
      <c r="K8" s="3"/>
      <c r="L8" s="2">
        <v>13463.36</v>
      </c>
      <c r="M8" s="3"/>
      <c r="N8" s="2">
        <v>0</v>
      </c>
      <c r="O8" s="3"/>
      <c r="P8" s="2">
        <v>-1026.3499999999999</v>
      </c>
      <c r="Q8" s="3"/>
      <c r="R8" s="2">
        <v>1359.96</v>
      </c>
      <c r="S8" s="3"/>
      <c r="T8" s="2">
        <v>-282.36</v>
      </c>
      <c r="U8" s="3"/>
      <c r="V8" s="2">
        <v>137.41</v>
      </c>
      <c r="W8" s="3"/>
      <c r="X8" s="2">
        <v>2372.46</v>
      </c>
      <c r="Y8" s="3"/>
      <c r="Z8" s="2">
        <v>1.36</v>
      </c>
      <c r="AA8" s="3"/>
      <c r="AB8" s="2">
        <v>22.07</v>
      </c>
      <c r="AC8" s="3"/>
      <c r="AD8" s="2">
        <v>0</v>
      </c>
      <c r="AE8" s="3"/>
      <c r="AF8" s="2">
        <v>2010.65</v>
      </c>
      <c r="AG8" s="3"/>
      <c r="AH8" s="2">
        <f t="shared" ref="AH8:AH16" si="0">ROUND(SUM(L8:AF8),5)</f>
        <v>18058.560000000001</v>
      </c>
      <c r="AI8" s="3"/>
      <c r="AJ8" s="2">
        <v>0</v>
      </c>
      <c r="AK8" s="3"/>
      <c r="AL8" s="2">
        <v>0</v>
      </c>
      <c r="AM8" s="3"/>
      <c r="AN8" s="2">
        <v>0</v>
      </c>
      <c r="AO8" s="3"/>
      <c r="AP8" s="2">
        <v>0</v>
      </c>
      <c r="AQ8" s="3"/>
      <c r="AR8" s="2">
        <f t="shared" ref="AR8:AR16" si="1">ROUND(SUM(F8:J8)+SUM(AH8:AP8),5)</f>
        <v>18058.560000000001</v>
      </c>
    </row>
    <row r="9" spans="1:44">
      <c r="A9" s="1"/>
      <c r="B9" s="1"/>
      <c r="C9" s="1"/>
      <c r="D9" s="1"/>
      <c r="E9" s="1" t="s">
        <v>27</v>
      </c>
      <c r="F9" s="2">
        <v>0</v>
      </c>
      <c r="G9" s="3"/>
      <c r="H9" s="2">
        <v>0</v>
      </c>
      <c r="I9" s="3"/>
      <c r="J9" s="2">
        <v>37749.89</v>
      </c>
      <c r="K9" s="3"/>
      <c r="L9" s="2">
        <v>0</v>
      </c>
      <c r="M9" s="3"/>
      <c r="N9" s="2">
        <v>0</v>
      </c>
      <c r="O9" s="3"/>
      <c r="P9" s="2">
        <v>0</v>
      </c>
      <c r="Q9" s="3"/>
      <c r="R9" s="2">
        <v>0</v>
      </c>
      <c r="S9" s="3"/>
      <c r="T9" s="2">
        <v>0</v>
      </c>
      <c r="U9" s="3"/>
      <c r="V9" s="2">
        <v>0</v>
      </c>
      <c r="W9" s="3"/>
      <c r="X9" s="2">
        <v>0</v>
      </c>
      <c r="Y9" s="3"/>
      <c r="Z9" s="2">
        <v>0</v>
      </c>
      <c r="AA9" s="3"/>
      <c r="AB9" s="2">
        <v>0</v>
      </c>
      <c r="AC9" s="3"/>
      <c r="AD9" s="2">
        <v>0</v>
      </c>
      <c r="AE9" s="3"/>
      <c r="AF9" s="2">
        <v>0</v>
      </c>
      <c r="AG9" s="3"/>
      <c r="AH9" s="2">
        <f t="shared" si="0"/>
        <v>0</v>
      </c>
      <c r="AI9" s="3"/>
      <c r="AJ9" s="2">
        <v>0</v>
      </c>
      <c r="AK9" s="3"/>
      <c r="AL9" s="2">
        <v>0</v>
      </c>
      <c r="AM9" s="3"/>
      <c r="AN9" s="2">
        <v>0</v>
      </c>
      <c r="AO9" s="3"/>
      <c r="AP9" s="2">
        <v>0</v>
      </c>
      <c r="AQ9" s="3"/>
      <c r="AR9" s="2">
        <f t="shared" si="1"/>
        <v>37749.89</v>
      </c>
    </row>
    <row r="10" spans="1:44">
      <c r="A10" s="1"/>
      <c r="B10" s="1"/>
      <c r="C10" s="1"/>
      <c r="D10" s="1"/>
      <c r="E10" s="1" t="s">
        <v>28</v>
      </c>
      <c r="F10" s="2">
        <v>6106.07</v>
      </c>
      <c r="G10" s="3"/>
      <c r="H10" s="2">
        <v>0</v>
      </c>
      <c r="I10" s="3"/>
      <c r="J10" s="2">
        <v>0</v>
      </c>
      <c r="K10" s="3"/>
      <c r="L10" s="2">
        <v>0</v>
      </c>
      <c r="M10" s="3"/>
      <c r="N10" s="2">
        <v>0</v>
      </c>
      <c r="O10" s="3"/>
      <c r="P10" s="2">
        <v>0</v>
      </c>
      <c r="Q10" s="3"/>
      <c r="R10" s="2">
        <v>0</v>
      </c>
      <c r="S10" s="3"/>
      <c r="T10" s="2">
        <v>0</v>
      </c>
      <c r="U10" s="3"/>
      <c r="V10" s="2">
        <v>0</v>
      </c>
      <c r="W10" s="3"/>
      <c r="X10" s="2">
        <v>0</v>
      </c>
      <c r="Y10" s="3"/>
      <c r="Z10" s="2">
        <v>0</v>
      </c>
      <c r="AA10" s="3"/>
      <c r="AB10" s="2">
        <v>0</v>
      </c>
      <c r="AC10" s="3"/>
      <c r="AD10" s="2">
        <v>0</v>
      </c>
      <c r="AE10" s="3"/>
      <c r="AF10" s="2">
        <v>0</v>
      </c>
      <c r="AG10" s="3"/>
      <c r="AH10" s="2">
        <f t="shared" si="0"/>
        <v>0</v>
      </c>
      <c r="AI10" s="3"/>
      <c r="AJ10" s="2">
        <v>0</v>
      </c>
      <c r="AK10" s="3"/>
      <c r="AL10" s="2">
        <v>0</v>
      </c>
      <c r="AM10" s="3"/>
      <c r="AN10" s="2">
        <v>0</v>
      </c>
      <c r="AO10" s="3"/>
      <c r="AP10" s="2">
        <v>0</v>
      </c>
      <c r="AQ10" s="3"/>
      <c r="AR10" s="2">
        <f t="shared" si="1"/>
        <v>6106.07</v>
      </c>
    </row>
    <row r="11" spans="1:44">
      <c r="A11" s="1"/>
      <c r="B11" s="1"/>
      <c r="C11" s="1"/>
      <c r="D11" s="1"/>
      <c r="E11" s="1" t="s">
        <v>29</v>
      </c>
      <c r="F11" s="2">
        <v>0</v>
      </c>
      <c r="G11" s="3"/>
      <c r="H11" s="2">
        <v>0</v>
      </c>
      <c r="I11" s="3"/>
      <c r="J11" s="2">
        <v>0</v>
      </c>
      <c r="K11" s="3"/>
      <c r="L11" s="2">
        <v>0</v>
      </c>
      <c r="M11" s="3"/>
      <c r="N11" s="2">
        <v>0</v>
      </c>
      <c r="O11" s="3"/>
      <c r="P11" s="2">
        <v>0</v>
      </c>
      <c r="Q11" s="3"/>
      <c r="R11" s="2">
        <v>0</v>
      </c>
      <c r="S11" s="3"/>
      <c r="T11" s="2">
        <v>0</v>
      </c>
      <c r="U11" s="3"/>
      <c r="V11" s="2">
        <v>0</v>
      </c>
      <c r="W11" s="3"/>
      <c r="X11" s="2">
        <v>0</v>
      </c>
      <c r="Y11" s="3"/>
      <c r="Z11" s="2">
        <v>0</v>
      </c>
      <c r="AA11" s="3"/>
      <c r="AB11" s="2">
        <v>0</v>
      </c>
      <c r="AC11" s="3"/>
      <c r="AD11" s="2">
        <v>0</v>
      </c>
      <c r="AE11" s="3"/>
      <c r="AF11" s="2">
        <v>0</v>
      </c>
      <c r="AG11" s="3"/>
      <c r="AH11" s="2">
        <f t="shared" si="0"/>
        <v>0</v>
      </c>
      <c r="AI11" s="3"/>
      <c r="AJ11" s="2">
        <v>0</v>
      </c>
      <c r="AK11" s="3"/>
      <c r="AL11" s="2">
        <v>2837.6</v>
      </c>
      <c r="AM11" s="3"/>
      <c r="AN11" s="2">
        <v>0</v>
      </c>
      <c r="AO11" s="3"/>
      <c r="AP11" s="2">
        <v>0</v>
      </c>
      <c r="AQ11" s="3"/>
      <c r="AR11" s="2">
        <f t="shared" si="1"/>
        <v>2837.6</v>
      </c>
    </row>
    <row r="12" spans="1:44">
      <c r="A12" s="1"/>
      <c r="B12" s="1"/>
      <c r="C12" s="1"/>
      <c r="D12" s="1"/>
      <c r="E12" s="1" t="s">
        <v>30</v>
      </c>
      <c r="F12" s="2">
        <v>0</v>
      </c>
      <c r="G12" s="3"/>
      <c r="H12" s="2">
        <v>0</v>
      </c>
      <c r="I12" s="3"/>
      <c r="J12" s="2">
        <v>0</v>
      </c>
      <c r="K12" s="3"/>
      <c r="L12" s="2">
        <v>0</v>
      </c>
      <c r="M12" s="3"/>
      <c r="N12" s="2">
        <v>0</v>
      </c>
      <c r="O12" s="3"/>
      <c r="P12" s="2">
        <v>0</v>
      </c>
      <c r="Q12" s="3"/>
      <c r="R12" s="2">
        <v>0</v>
      </c>
      <c r="S12" s="3"/>
      <c r="T12" s="2">
        <v>0</v>
      </c>
      <c r="U12" s="3"/>
      <c r="V12" s="2">
        <v>0</v>
      </c>
      <c r="W12" s="3"/>
      <c r="X12" s="2">
        <v>0</v>
      </c>
      <c r="Y12" s="3"/>
      <c r="Z12" s="2">
        <v>0</v>
      </c>
      <c r="AA12" s="3"/>
      <c r="AB12" s="2">
        <v>0</v>
      </c>
      <c r="AC12" s="3"/>
      <c r="AD12" s="2">
        <v>0</v>
      </c>
      <c r="AE12" s="3"/>
      <c r="AF12" s="2">
        <v>0</v>
      </c>
      <c r="AG12" s="3"/>
      <c r="AH12" s="2">
        <f t="shared" si="0"/>
        <v>0</v>
      </c>
      <c r="AI12" s="3"/>
      <c r="AJ12" s="2">
        <v>0</v>
      </c>
      <c r="AK12" s="3"/>
      <c r="AL12" s="2">
        <v>0</v>
      </c>
      <c r="AM12" s="3"/>
      <c r="AN12" s="2">
        <v>19818.23</v>
      </c>
      <c r="AO12" s="3"/>
      <c r="AP12" s="2">
        <v>0</v>
      </c>
      <c r="AQ12" s="3"/>
      <c r="AR12" s="2">
        <f t="shared" si="1"/>
        <v>19818.23</v>
      </c>
    </row>
    <row r="13" spans="1:44">
      <c r="A13" s="1"/>
      <c r="B13" s="1"/>
      <c r="C13" s="1"/>
      <c r="D13" s="1"/>
      <c r="E13" s="1" t="s">
        <v>31</v>
      </c>
      <c r="F13" s="2">
        <v>0</v>
      </c>
      <c r="G13" s="3"/>
      <c r="H13" s="2">
        <v>19849.46</v>
      </c>
      <c r="I13" s="3"/>
      <c r="J13" s="2">
        <v>0</v>
      </c>
      <c r="K13" s="3"/>
      <c r="L13" s="2">
        <v>0</v>
      </c>
      <c r="M13" s="3"/>
      <c r="N13" s="2">
        <v>0</v>
      </c>
      <c r="O13" s="3"/>
      <c r="P13" s="2">
        <v>0</v>
      </c>
      <c r="Q13" s="3"/>
      <c r="R13" s="2">
        <v>0</v>
      </c>
      <c r="S13" s="3"/>
      <c r="T13" s="2">
        <v>0</v>
      </c>
      <c r="U13" s="3"/>
      <c r="V13" s="2">
        <v>0</v>
      </c>
      <c r="W13" s="3"/>
      <c r="X13" s="2">
        <v>0</v>
      </c>
      <c r="Y13" s="3"/>
      <c r="Z13" s="2">
        <v>0</v>
      </c>
      <c r="AA13" s="3"/>
      <c r="AB13" s="2">
        <v>0</v>
      </c>
      <c r="AC13" s="3"/>
      <c r="AD13" s="2">
        <v>0</v>
      </c>
      <c r="AE13" s="3"/>
      <c r="AF13" s="2">
        <v>0</v>
      </c>
      <c r="AG13" s="3"/>
      <c r="AH13" s="2">
        <f t="shared" si="0"/>
        <v>0</v>
      </c>
      <c r="AI13" s="3"/>
      <c r="AJ13" s="2">
        <v>0</v>
      </c>
      <c r="AK13" s="3"/>
      <c r="AL13" s="2">
        <v>0</v>
      </c>
      <c r="AM13" s="3"/>
      <c r="AN13" s="2">
        <v>0</v>
      </c>
      <c r="AO13" s="3"/>
      <c r="AP13" s="2">
        <v>0</v>
      </c>
      <c r="AQ13" s="3"/>
      <c r="AR13" s="2">
        <f t="shared" si="1"/>
        <v>19849.46</v>
      </c>
    </row>
    <row r="14" spans="1:44" ht="15" thickBot="1">
      <c r="A14" s="1"/>
      <c r="B14" s="1"/>
      <c r="C14" s="1"/>
      <c r="D14" s="1"/>
      <c r="E14" s="1" t="s">
        <v>32</v>
      </c>
      <c r="F14" s="4">
        <v>0</v>
      </c>
      <c r="G14" s="3"/>
      <c r="H14" s="4">
        <v>0</v>
      </c>
      <c r="I14" s="3"/>
      <c r="J14" s="4">
        <v>0</v>
      </c>
      <c r="K14" s="3"/>
      <c r="L14" s="4">
        <v>0</v>
      </c>
      <c r="M14" s="3"/>
      <c r="N14" s="4">
        <v>424.54</v>
      </c>
      <c r="O14" s="3"/>
      <c r="P14" s="4">
        <v>0</v>
      </c>
      <c r="Q14" s="3"/>
      <c r="R14" s="4">
        <v>0</v>
      </c>
      <c r="S14" s="3"/>
      <c r="T14" s="4">
        <v>0</v>
      </c>
      <c r="U14" s="3"/>
      <c r="V14" s="4">
        <v>0</v>
      </c>
      <c r="W14" s="3"/>
      <c r="X14" s="4">
        <v>0</v>
      </c>
      <c r="Y14" s="3"/>
      <c r="Z14" s="4">
        <v>0</v>
      </c>
      <c r="AA14" s="3"/>
      <c r="AB14" s="4">
        <v>0</v>
      </c>
      <c r="AC14" s="3"/>
      <c r="AD14" s="4">
        <v>0</v>
      </c>
      <c r="AE14" s="3"/>
      <c r="AF14" s="4">
        <v>0</v>
      </c>
      <c r="AG14" s="3"/>
      <c r="AH14" s="4">
        <f t="shared" si="0"/>
        <v>424.54</v>
      </c>
      <c r="AI14" s="3"/>
      <c r="AJ14" s="4">
        <v>0</v>
      </c>
      <c r="AK14" s="3"/>
      <c r="AL14" s="4">
        <v>0</v>
      </c>
      <c r="AM14" s="3"/>
      <c r="AN14" s="4">
        <v>0</v>
      </c>
      <c r="AO14" s="3"/>
      <c r="AP14" s="4">
        <v>0</v>
      </c>
      <c r="AQ14" s="3"/>
      <c r="AR14" s="4">
        <f t="shared" si="1"/>
        <v>424.54</v>
      </c>
    </row>
    <row r="15" spans="1:44" ht="15" thickBot="1">
      <c r="A15" s="1"/>
      <c r="B15" s="1"/>
      <c r="C15" s="1"/>
      <c r="D15" s="1" t="s">
        <v>33</v>
      </c>
      <c r="E15" s="1"/>
      <c r="F15" s="5">
        <f>ROUND(SUM(F7:F14),5)</f>
        <v>6106.07</v>
      </c>
      <c r="G15" s="3"/>
      <c r="H15" s="5">
        <f>ROUND(SUM(H7:H14),5)</f>
        <v>19849.46</v>
      </c>
      <c r="I15" s="3"/>
      <c r="J15" s="5">
        <f>ROUND(SUM(J7:J14),5)</f>
        <v>37749.89</v>
      </c>
      <c r="K15" s="3"/>
      <c r="L15" s="5">
        <f>ROUND(SUM(L7:L14),5)</f>
        <v>13463.36</v>
      </c>
      <c r="M15" s="3"/>
      <c r="N15" s="5">
        <f>ROUND(SUM(N7:N14),5)</f>
        <v>424.54</v>
      </c>
      <c r="O15" s="3"/>
      <c r="P15" s="5">
        <f>ROUND(SUM(P7:P14),5)</f>
        <v>-1026.3499999999999</v>
      </c>
      <c r="Q15" s="3"/>
      <c r="R15" s="5">
        <f>ROUND(SUM(R7:R14),5)</f>
        <v>1359.96</v>
      </c>
      <c r="S15" s="3"/>
      <c r="T15" s="5">
        <f>ROUND(SUM(T7:T14),5)</f>
        <v>-282.36</v>
      </c>
      <c r="U15" s="3"/>
      <c r="V15" s="5">
        <f>ROUND(SUM(V7:V14),5)</f>
        <v>137.41</v>
      </c>
      <c r="W15" s="3"/>
      <c r="X15" s="5">
        <f>ROUND(SUM(X7:X14),5)</f>
        <v>2372.46</v>
      </c>
      <c r="Y15" s="3"/>
      <c r="Z15" s="5">
        <f>ROUND(SUM(Z7:Z14),5)</f>
        <v>1.36</v>
      </c>
      <c r="AA15" s="3"/>
      <c r="AB15" s="5">
        <f>ROUND(SUM(AB7:AB14),5)</f>
        <v>22.07</v>
      </c>
      <c r="AC15" s="3"/>
      <c r="AD15" s="5">
        <f>ROUND(SUM(AD7:AD14),5)</f>
        <v>0</v>
      </c>
      <c r="AE15" s="3"/>
      <c r="AF15" s="5">
        <f>ROUND(SUM(AF7:AF14),5)</f>
        <v>2010.65</v>
      </c>
      <c r="AG15" s="3"/>
      <c r="AH15" s="5">
        <f t="shared" si="0"/>
        <v>18483.099999999999</v>
      </c>
      <c r="AI15" s="3"/>
      <c r="AJ15" s="5">
        <f>ROUND(SUM(AJ7:AJ14),5)</f>
        <v>0</v>
      </c>
      <c r="AK15" s="3"/>
      <c r="AL15" s="5">
        <f>ROUND(SUM(AL7:AL14),5)</f>
        <v>2837.6</v>
      </c>
      <c r="AM15" s="3"/>
      <c r="AN15" s="5">
        <f>ROUND(SUM(AN7:AN14),5)</f>
        <v>19818.23</v>
      </c>
      <c r="AO15" s="3"/>
      <c r="AP15" s="5">
        <f>ROUND(SUM(AP7:AP14),5)</f>
        <v>0</v>
      </c>
      <c r="AQ15" s="3"/>
      <c r="AR15" s="5">
        <f t="shared" si="1"/>
        <v>104844.35</v>
      </c>
    </row>
    <row r="16" spans="1:44">
      <c r="A16" s="1"/>
      <c r="B16" s="1"/>
      <c r="C16" s="1" t="s">
        <v>34</v>
      </c>
      <c r="D16" s="1"/>
      <c r="E16" s="1"/>
      <c r="F16" s="2">
        <f>ROUND(SUM(F5:F6)+F15,5)</f>
        <v>6106.07</v>
      </c>
      <c r="G16" s="3"/>
      <c r="H16" s="2">
        <f>ROUND(SUM(H5:H6)+H15,5)</f>
        <v>21921.37</v>
      </c>
      <c r="I16" s="3"/>
      <c r="J16" s="2">
        <f>ROUND(SUM(J5:J6)+J15,5)</f>
        <v>37749.89</v>
      </c>
      <c r="K16" s="3"/>
      <c r="L16" s="2">
        <f>ROUND(SUM(L5:L6)+L15,5)</f>
        <v>13463.36</v>
      </c>
      <c r="M16" s="3"/>
      <c r="N16" s="2">
        <f>ROUND(SUM(N5:N6)+N15,5)</f>
        <v>424.54</v>
      </c>
      <c r="O16" s="3"/>
      <c r="P16" s="2">
        <f>ROUND(SUM(P5:P6)+P15,5)</f>
        <v>-1026.3499999999999</v>
      </c>
      <c r="Q16" s="3"/>
      <c r="R16" s="2">
        <f>ROUND(SUM(R5:R6)+R15,5)</f>
        <v>1359.96</v>
      </c>
      <c r="S16" s="3"/>
      <c r="T16" s="2">
        <f>ROUND(SUM(T5:T6)+T15,5)</f>
        <v>-282.36</v>
      </c>
      <c r="U16" s="3"/>
      <c r="V16" s="2">
        <f>ROUND(SUM(V5:V6)+V15,5)</f>
        <v>137.41</v>
      </c>
      <c r="W16" s="3"/>
      <c r="X16" s="2">
        <f>ROUND(SUM(X5:X6)+X15,5)</f>
        <v>2372.46</v>
      </c>
      <c r="Y16" s="3"/>
      <c r="Z16" s="2">
        <f>ROUND(SUM(Z5:Z6)+Z15,5)</f>
        <v>1.36</v>
      </c>
      <c r="AA16" s="3"/>
      <c r="AB16" s="2">
        <f>ROUND(SUM(AB5:AB6)+AB15,5)</f>
        <v>22.07</v>
      </c>
      <c r="AC16" s="3"/>
      <c r="AD16" s="2">
        <f>ROUND(SUM(AD5:AD6)+AD15,5)</f>
        <v>0</v>
      </c>
      <c r="AE16" s="3"/>
      <c r="AF16" s="2">
        <f>ROUND(SUM(AF5:AF6)+AF15,5)</f>
        <v>2010.65</v>
      </c>
      <c r="AG16" s="3"/>
      <c r="AH16" s="2">
        <f t="shared" si="0"/>
        <v>18483.099999999999</v>
      </c>
      <c r="AI16" s="3"/>
      <c r="AJ16" s="2">
        <f>ROUND(SUM(AJ5:AJ6)+AJ15,5)</f>
        <v>0</v>
      </c>
      <c r="AK16" s="3"/>
      <c r="AL16" s="2">
        <f>ROUND(SUM(AL5:AL6)+AL15,5)</f>
        <v>2862.79</v>
      </c>
      <c r="AM16" s="3"/>
      <c r="AN16" s="2">
        <f>ROUND(SUM(AN5:AN6)+AN15,5)</f>
        <v>19836.330000000002</v>
      </c>
      <c r="AO16" s="3"/>
      <c r="AP16" s="2">
        <f>ROUND(SUM(AP5:AP6)+AP15,5)</f>
        <v>0</v>
      </c>
      <c r="AQ16" s="3"/>
      <c r="AR16" s="2">
        <f t="shared" si="1"/>
        <v>106959.55</v>
      </c>
    </row>
    <row r="17" spans="1:44">
      <c r="A17" s="1"/>
      <c r="B17" s="1"/>
      <c r="C17" s="1" t="s">
        <v>35</v>
      </c>
      <c r="D17" s="1"/>
      <c r="E17" s="1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</row>
    <row r="18" spans="1:44" ht="15" thickBot="1">
      <c r="A18" s="1"/>
      <c r="B18" s="1"/>
      <c r="C18" s="1"/>
      <c r="D18" s="1" t="s">
        <v>36</v>
      </c>
      <c r="E18" s="1"/>
      <c r="F18" s="4">
        <v>0</v>
      </c>
      <c r="G18" s="3"/>
      <c r="H18" s="4">
        <v>0</v>
      </c>
      <c r="I18" s="3"/>
      <c r="J18" s="4">
        <v>0</v>
      </c>
      <c r="K18" s="3"/>
      <c r="L18" s="4">
        <v>0</v>
      </c>
      <c r="M18" s="3"/>
      <c r="N18" s="4">
        <v>0</v>
      </c>
      <c r="O18" s="3"/>
      <c r="P18" s="4">
        <v>0</v>
      </c>
      <c r="Q18" s="3"/>
      <c r="R18" s="4">
        <v>0</v>
      </c>
      <c r="S18" s="3"/>
      <c r="T18" s="4">
        <v>0</v>
      </c>
      <c r="U18" s="3"/>
      <c r="V18" s="4">
        <v>0</v>
      </c>
      <c r="W18" s="3"/>
      <c r="X18" s="4">
        <v>0</v>
      </c>
      <c r="Y18" s="3"/>
      <c r="Z18" s="4">
        <v>0</v>
      </c>
      <c r="AA18" s="3"/>
      <c r="AB18" s="4">
        <v>0</v>
      </c>
      <c r="AC18" s="3"/>
      <c r="AD18" s="4">
        <v>0</v>
      </c>
      <c r="AE18" s="3"/>
      <c r="AF18" s="4">
        <v>0</v>
      </c>
      <c r="AG18" s="3"/>
      <c r="AH18" s="4">
        <f>ROUND(SUM(L18:AF18),5)</f>
        <v>0</v>
      </c>
      <c r="AI18" s="3"/>
      <c r="AJ18" s="4">
        <v>0</v>
      </c>
      <c r="AK18" s="3"/>
      <c r="AL18" s="4">
        <v>2135</v>
      </c>
      <c r="AM18" s="3"/>
      <c r="AN18" s="4">
        <v>0</v>
      </c>
      <c r="AO18" s="3"/>
      <c r="AP18" s="4">
        <v>0</v>
      </c>
      <c r="AQ18" s="3"/>
      <c r="AR18" s="4">
        <f>ROUND(SUM(F18:J18)+SUM(AH18:AP18),5)</f>
        <v>2135</v>
      </c>
    </row>
    <row r="19" spans="1:44" ht="15" thickBot="1">
      <c r="A19" s="1"/>
      <c r="B19" s="1"/>
      <c r="C19" s="1" t="s">
        <v>37</v>
      </c>
      <c r="D19" s="1"/>
      <c r="E19" s="1"/>
      <c r="F19" s="5">
        <f>ROUND(SUM(F17:F18),5)</f>
        <v>0</v>
      </c>
      <c r="G19" s="3"/>
      <c r="H19" s="5">
        <f>ROUND(SUM(H17:H18),5)</f>
        <v>0</v>
      </c>
      <c r="I19" s="3"/>
      <c r="J19" s="5">
        <f>ROUND(SUM(J17:J18),5)</f>
        <v>0</v>
      </c>
      <c r="K19" s="3"/>
      <c r="L19" s="5">
        <f>ROUND(SUM(L17:L18),5)</f>
        <v>0</v>
      </c>
      <c r="M19" s="3"/>
      <c r="N19" s="5">
        <f>ROUND(SUM(N17:N18),5)</f>
        <v>0</v>
      </c>
      <c r="O19" s="3"/>
      <c r="P19" s="5">
        <f>ROUND(SUM(P17:P18),5)</f>
        <v>0</v>
      </c>
      <c r="Q19" s="3"/>
      <c r="R19" s="5">
        <f>ROUND(SUM(R17:R18),5)</f>
        <v>0</v>
      </c>
      <c r="S19" s="3"/>
      <c r="T19" s="5">
        <f>ROUND(SUM(T17:T18),5)</f>
        <v>0</v>
      </c>
      <c r="U19" s="3"/>
      <c r="V19" s="5">
        <f>ROUND(SUM(V17:V18),5)</f>
        <v>0</v>
      </c>
      <c r="W19" s="3"/>
      <c r="X19" s="5">
        <f>ROUND(SUM(X17:X18),5)</f>
        <v>0</v>
      </c>
      <c r="Y19" s="3"/>
      <c r="Z19" s="5">
        <f>ROUND(SUM(Z17:Z18),5)</f>
        <v>0</v>
      </c>
      <c r="AA19" s="3"/>
      <c r="AB19" s="5">
        <f>ROUND(SUM(AB17:AB18),5)</f>
        <v>0</v>
      </c>
      <c r="AC19" s="3"/>
      <c r="AD19" s="5">
        <f>ROUND(SUM(AD17:AD18),5)</f>
        <v>0</v>
      </c>
      <c r="AE19" s="3"/>
      <c r="AF19" s="5">
        <f>ROUND(SUM(AF17:AF18),5)</f>
        <v>0</v>
      </c>
      <c r="AG19" s="3"/>
      <c r="AH19" s="5">
        <f>ROUND(SUM(L19:AF19),5)</f>
        <v>0</v>
      </c>
      <c r="AI19" s="3"/>
      <c r="AJ19" s="5">
        <f>ROUND(SUM(AJ17:AJ18),5)</f>
        <v>0</v>
      </c>
      <c r="AK19" s="3"/>
      <c r="AL19" s="5">
        <f>ROUND(SUM(AL17:AL18),5)</f>
        <v>2135</v>
      </c>
      <c r="AM19" s="3"/>
      <c r="AN19" s="5">
        <f>ROUND(SUM(AN17:AN18),5)</f>
        <v>0</v>
      </c>
      <c r="AO19" s="3"/>
      <c r="AP19" s="5">
        <f>ROUND(SUM(AP17:AP18),5)</f>
        <v>0</v>
      </c>
      <c r="AQ19" s="3"/>
      <c r="AR19" s="5">
        <f>ROUND(SUM(F19:J19)+SUM(AH19:AP19),5)</f>
        <v>2135</v>
      </c>
    </row>
    <row r="20" spans="1:44">
      <c r="A20" s="1"/>
      <c r="B20" s="1" t="s">
        <v>38</v>
      </c>
      <c r="C20" s="1"/>
      <c r="D20" s="1"/>
      <c r="E20" s="1"/>
      <c r="F20" s="2">
        <f>ROUND(F4+F16+F19,5)</f>
        <v>6106.07</v>
      </c>
      <c r="G20" s="3"/>
      <c r="H20" s="2">
        <f>ROUND(H4+H16+H19,5)</f>
        <v>21921.37</v>
      </c>
      <c r="I20" s="3"/>
      <c r="J20" s="2">
        <f>ROUND(J4+J16+J19,5)</f>
        <v>37749.89</v>
      </c>
      <c r="K20" s="3"/>
      <c r="L20" s="2">
        <f>ROUND(L4+L16+L19,5)</f>
        <v>13463.36</v>
      </c>
      <c r="M20" s="3"/>
      <c r="N20" s="2">
        <f>ROUND(N4+N16+N19,5)</f>
        <v>424.54</v>
      </c>
      <c r="O20" s="3"/>
      <c r="P20" s="2">
        <f>ROUND(P4+P16+P19,5)</f>
        <v>-1026.3499999999999</v>
      </c>
      <c r="Q20" s="3"/>
      <c r="R20" s="2">
        <f>ROUND(R4+R16+R19,5)</f>
        <v>1359.96</v>
      </c>
      <c r="S20" s="3"/>
      <c r="T20" s="2">
        <f>ROUND(T4+T16+T19,5)</f>
        <v>-282.36</v>
      </c>
      <c r="U20" s="3"/>
      <c r="V20" s="2">
        <f>ROUND(V4+V16+V19,5)</f>
        <v>137.41</v>
      </c>
      <c r="W20" s="3"/>
      <c r="X20" s="2">
        <f>ROUND(X4+X16+X19,5)</f>
        <v>2372.46</v>
      </c>
      <c r="Y20" s="3"/>
      <c r="Z20" s="2">
        <f>ROUND(Z4+Z16+Z19,5)</f>
        <v>1.36</v>
      </c>
      <c r="AA20" s="3"/>
      <c r="AB20" s="2">
        <f>ROUND(AB4+AB16+AB19,5)</f>
        <v>22.07</v>
      </c>
      <c r="AC20" s="3"/>
      <c r="AD20" s="2">
        <f>ROUND(AD4+AD16+AD19,5)</f>
        <v>0</v>
      </c>
      <c r="AE20" s="3"/>
      <c r="AF20" s="2">
        <f>ROUND(AF4+AF16+AF19,5)</f>
        <v>2010.65</v>
      </c>
      <c r="AG20" s="3"/>
      <c r="AH20" s="2">
        <f>ROUND(SUM(L20:AF20),5)</f>
        <v>18483.099999999999</v>
      </c>
      <c r="AI20" s="3"/>
      <c r="AJ20" s="2">
        <f>ROUND(AJ4+AJ16+AJ19,5)</f>
        <v>0</v>
      </c>
      <c r="AK20" s="3"/>
      <c r="AL20" s="2">
        <f>ROUND(AL4+AL16+AL19,5)</f>
        <v>4997.79</v>
      </c>
      <c r="AM20" s="3"/>
      <c r="AN20" s="2">
        <f>ROUND(AN4+AN16+AN19,5)</f>
        <v>19836.330000000002</v>
      </c>
      <c r="AO20" s="3"/>
      <c r="AP20" s="2">
        <f>ROUND(AP4+AP16+AP19,5)</f>
        <v>0</v>
      </c>
      <c r="AQ20" s="3"/>
      <c r="AR20" s="2">
        <f>ROUND(SUM(F20:J20)+SUM(AH20:AP20),5)</f>
        <v>109094.55</v>
      </c>
    </row>
    <row r="21" spans="1:44">
      <c r="A21" s="1"/>
      <c r="B21" s="1" t="s">
        <v>39</v>
      </c>
      <c r="C21" s="1"/>
      <c r="D21" s="1"/>
      <c r="E21" s="1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</row>
    <row r="22" spans="1:44">
      <c r="A22" s="1"/>
      <c r="B22" s="1"/>
      <c r="C22" s="1" t="s">
        <v>40</v>
      </c>
      <c r="D22" s="1"/>
      <c r="E22" s="1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</row>
    <row r="23" spans="1:44">
      <c r="A23" s="1"/>
      <c r="B23" s="1"/>
      <c r="C23" s="1"/>
      <c r="D23" s="1" t="s">
        <v>41</v>
      </c>
      <c r="E23" s="1"/>
      <c r="F23" s="2">
        <v>0</v>
      </c>
      <c r="G23" s="3"/>
      <c r="H23" s="2">
        <v>0</v>
      </c>
      <c r="I23" s="3"/>
      <c r="J23" s="2">
        <v>372076.05</v>
      </c>
      <c r="K23" s="3"/>
      <c r="L23" s="2">
        <v>0</v>
      </c>
      <c r="M23" s="3"/>
      <c r="N23" s="2">
        <v>0</v>
      </c>
      <c r="O23" s="3"/>
      <c r="P23" s="2">
        <v>178137</v>
      </c>
      <c r="Q23" s="3"/>
      <c r="R23" s="2">
        <v>0</v>
      </c>
      <c r="S23" s="3"/>
      <c r="T23" s="2">
        <v>0</v>
      </c>
      <c r="U23" s="3"/>
      <c r="V23" s="2">
        <v>0</v>
      </c>
      <c r="W23" s="3"/>
      <c r="X23" s="2">
        <v>0</v>
      </c>
      <c r="Y23" s="3"/>
      <c r="Z23" s="2">
        <v>0</v>
      </c>
      <c r="AA23" s="3"/>
      <c r="AB23" s="2">
        <v>0</v>
      </c>
      <c r="AC23" s="3"/>
      <c r="AD23" s="2">
        <v>0</v>
      </c>
      <c r="AE23" s="3"/>
      <c r="AF23" s="2">
        <v>0</v>
      </c>
      <c r="AG23" s="3"/>
      <c r="AH23" s="2">
        <f>ROUND(SUM(L23:AF23),5)</f>
        <v>178137</v>
      </c>
      <c r="AI23" s="3"/>
      <c r="AJ23" s="2">
        <v>0</v>
      </c>
      <c r="AK23" s="3"/>
      <c r="AL23" s="2">
        <v>23352</v>
      </c>
      <c r="AM23" s="3"/>
      <c r="AN23" s="2">
        <v>20130.82</v>
      </c>
      <c r="AO23" s="3"/>
      <c r="AP23" s="2">
        <v>0</v>
      </c>
      <c r="AQ23" s="3"/>
      <c r="AR23" s="2">
        <f>ROUND(SUM(F23:J23)+SUM(AH23:AP23),5)</f>
        <v>593695.87</v>
      </c>
    </row>
    <row r="24" spans="1:44" ht="15" thickBot="1">
      <c r="A24" s="1"/>
      <c r="B24" s="1"/>
      <c r="C24" s="1"/>
      <c r="D24" s="1" t="s">
        <v>42</v>
      </c>
      <c r="E24" s="1"/>
      <c r="F24" s="4">
        <v>0</v>
      </c>
      <c r="G24" s="3"/>
      <c r="H24" s="4">
        <v>0</v>
      </c>
      <c r="I24" s="3"/>
      <c r="J24" s="4">
        <v>-155031.67000000001</v>
      </c>
      <c r="K24" s="3"/>
      <c r="L24" s="4">
        <v>0</v>
      </c>
      <c r="M24" s="3"/>
      <c r="N24" s="4">
        <v>0</v>
      </c>
      <c r="O24" s="3"/>
      <c r="P24" s="4">
        <v>-20287.830000000002</v>
      </c>
      <c r="Q24" s="3"/>
      <c r="R24" s="4">
        <v>0</v>
      </c>
      <c r="S24" s="3"/>
      <c r="T24" s="4">
        <v>0</v>
      </c>
      <c r="U24" s="3"/>
      <c r="V24" s="4">
        <v>0</v>
      </c>
      <c r="W24" s="3"/>
      <c r="X24" s="4">
        <v>0</v>
      </c>
      <c r="Y24" s="3"/>
      <c r="Z24" s="4">
        <v>0</v>
      </c>
      <c r="AA24" s="3"/>
      <c r="AB24" s="4">
        <v>0</v>
      </c>
      <c r="AC24" s="3"/>
      <c r="AD24" s="4">
        <v>0</v>
      </c>
      <c r="AE24" s="3"/>
      <c r="AF24" s="4">
        <v>0</v>
      </c>
      <c r="AG24" s="3"/>
      <c r="AH24" s="4">
        <f>ROUND(SUM(L24:AF24),5)</f>
        <v>-20287.830000000002</v>
      </c>
      <c r="AI24" s="3"/>
      <c r="AJ24" s="4">
        <v>0</v>
      </c>
      <c r="AK24" s="3"/>
      <c r="AL24" s="4">
        <v>-5838</v>
      </c>
      <c r="AM24" s="3"/>
      <c r="AN24" s="4">
        <v>-4529.43</v>
      </c>
      <c r="AO24" s="3"/>
      <c r="AP24" s="4">
        <v>0</v>
      </c>
      <c r="AQ24" s="3"/>
      <c r="AR24" s="4">
        <f>ROUND(SUM(F24:J24)+SUM(AH24:AP24),5)</f>
        <v>-185686.93</v>
      </c>
    </row>
    <row r="25" spans="1:44" ht="15" thickBot="1">
      <c r="A25" s="1"/>
      <c r="B25" s="1"/>
      <c r="C25" s="1" t="s">
        <v>43</v>
      </c>
      <c r="D25" s="1"/>
      <c r="E25" s="1"/>
      <c r="F25" s="5">
        <f>ROUND(SUM(F22:F24),5)</f>
        <v>0</v>
      </c>
      <c r="G25" s="3"/>
      <c r="H25" s="5">
        <f>ROUND(SUM(H22:H24),5)</f>
        <v>0</v>
      </c>
      <c r="I25" s="3"/>
      <c r="J25" s="5">
        <f>ROUND(SUM(J22:J24),5)</f>
        <v>217044.38</v>
      </c>
      <c r="K25" s="3"/>
      <c r="L25" s="5">
        <f>ROUND(SUM(L22:L24),5)</f>
        <v>0</v>
      </c>
      <c r="M25" s="3"/>
      <c r="N25" s="5">
        <f>ROUND(SUM(N22:N24),5)</f>
        <v>0</v>
      </c>
      <c r="O25" s="3"/>
      <c r="P25" s="5">
        <f>ROUND(SUM(P22:P24),5)</f>
        <v>157849.17000000001</v>
      </c>
      <c r="Q25" s="3"/>
      <c r="R25" s="5">
        <f>ROUND(SUM(R22:R24),5)</f>
        <v>0</v>
      </c>
      <c r="S25" s="3"/>
      <c r="T25" s="5">
        <f>ROUND(SUM(T22:T24),5)</f>
        <v>0</v>
      </c>
      <c r="U25" s="3"/>
      <c r="V25" s="5">
        <f>ROUND(SUM(V22:V24),5)</f>
        <v>0</v>
      </c>
      <c r="W25" s="3"/>
      <c r="X25" s="5">
        <f>ROUND(SUM(X22:X24),5)</f>
        <v>0</v>
      </c>
      <c r="Y25" s="3"/>
      <c r="Z25" s="5">
        <f>ROUND(SUM(Z22:Z24),5)</f>
        <v>0</v>
      </c>
      <c r="AA25" s="3"/>
      <c r="AB25" s="5">
        <f>ROUND(SUM(AB22:AB24),5)</f>
        <v>0</v>
      </c>
      <c r="AC25" s="3"/>
      <c r="AD25" s="5">
        <f>ROUND(SUM(AD22:AD24),5)</f>
        <v>0</v>
      </c>
      <c r="AE25" s="3"/>
      <c r="AF25" s="5">
        <f>ROUND(SUM(AF22:AF24),5)</f>
        <v>0</v>
      </c>
      <c r="AG25" s="3"/>
      <c r="AH25" s="5">
        <f>ROUND(SUM(L25:AF25),5)</f>
        <v>157849.17000000001</v>
      </c>
      <c r="AI25" s="3"/>
      <c r="AJ25" s="5">
        <f>ROUND(SUM(AJ22:AJ24),5)</f>
        <v>0</v>
      </c>
      <c r="AK25" s="3"/>
      <c r="AL25" s="5">
        <f>ROUND(SUM(AL22:AL24),5)</f>
        <v>17514</v>
      </c>
      <c r="AM25" s="3"/>
      <c r="AN25" s="5">
        <f>ROUND(SUM(AN22:AN24),5)</f>
        <v>15601.39</v>
      </c>
      <c r="AO25" s="3"/>
      <c r="AP25" s="5">
        <f>ROUND(SUM(AP22:AP24),5)</f>
        <v>0</v>
      </c>
      <c r="AQ25" s="3"/>
      <c r="AR25" s="5">
        <f>ROUND(SUM(F25:J25)+SUM(AH25:AP25),5)</f>
        <v>408008.94</v>
      </c>
    </row>
    <row r="26" spans="1:44">
      <c r="A26" s="1"/>
      <c r="B26" s="1" t="s">
        <v>44</v>
      </c>
      <c r="C26" s="1"/>
      <c r="D26" s="1"/>
      <c r="E26" s="1"/>
      <c r="F26" s="2">
        <f>ROUND(F21+F25,5)</f>
        <v>0</v>
      </c>
      <c r="G26" s="3"/>
      <c r="H26" s="2">
        <f>ROUND(H21+H25,5)</f>
        <v>0</v>
      </c>
      <c r="I26" s="3"/>
      <c r="J26" s="2">
        <f>ROUND(J21+J25,5)</f>
        <v>217044.38</v>
      </c>
      <c r="K26" s="3"/>
      <c r="L26" s="2">
        <f>ROUND(L21+L25,5)</f>
        <v>0</v>
      </c>
      <c r="M26" s="3"/>
      <c r="N26" s="2">
        <f>ROUND(N21+N25,5)</f>
        <v>0</v>
      </c>
      <c r="O26" s="3"/>
      <c r="P26" s="2">
        <f>ROUND(P21+P25,5)</f>
        <v>157849.17000000001</v>
      </c>
      <c r="Q26" s="3"/>
      <c r="R26" s="2">
        <f>ROUND(R21+R25,5)</f>
        <v>0</v>
      </c>
      <c r="S26" s="3"/>
      <c r="T26" s="2">
        <f>ROUND(T21+T25,5)</f>
        <v>0</v>
      </c>
      <c r="U26" s="3"/>
      <c r="V26" s="2">
        <f>ROUND(V21+V25,5)</f>
        <v>0</v>
      </c>
      <c r="W26" s="3"/>
      <c r="X26" s="2">
        <f>ROUND(X21+X25,5)</f>
        <v>0</v>
      </c>
      <c r="Y26" s="3"/>
      <c r="Z26" s="2">
        <f>ROUND(Z21+Z25,5)</f>
        <v>0</v>
      </c>
      <c r="AA26" s="3"/>
      <c r="AB26" s="2">
        <f>ROUND(AB21+AB25,5)</f>
        <v>0</v>
      </c>
      <c r="AC26" s="3"/>
      <c r="AD26" s="2">
        <f>ROUND(AD21+AD25,5)</f>
        <v>0</v>
      </c>
      <c r="AE26" s="3"/>
      <c r="AF26" s="2">
        <f>ROUND(AF21+AF25,5)</f>
        <v>0</v>
      </c>
      <c r="AG26" s="3"/>
      <c r="AH26" s="2">
        <f>ROUND(SUM(L26:AF26),5)</f>
        <v>157849.17000000001</v>
      </c>
      <c r="AI26" s="3"/>
      <c r="AJ26" s="2">
        <f>ROUND(AJ21+AJ25,5)</f>
        <v>0</v>
      </c>
      <c r="AK26" s="3"/>
      <c r="AL26" s="2">
        <f>ROUND(AL21+AL25,5)</f>
        <v>17514</v>
      </c>
      <c r="AM26" s="3"/>
      <c r="AN26" s="2">
        <f>ROUND(AN21+AN25,5)</f>
        <v>15601.39</v>
      </c>
      <c r="AO26" s="3"/>
      <c r="AP26" s="2">
        <f>ROUND(AP21+AP25,5)</f>
        <v>0</v>
      </c>
      <c r="AQ26" s="3"/>
      <c r="AR26" s="2">
        <f>ROUND(SUM(F26:J26)+SUM(AH26:AP26),5)</f>
        <v>408008.94</v>
      </c>
    </row>
    <row r="27" spans="1:44">
      <c r="A27" s="1"/>
      <c r="B27" s="1" t="s">
        <v>45</v>
      </c>
      <c r="C27" s="1"/>
      <c r="D27" s="1"/>
      <c r="E27" s="1"/>
      <c r="F27" s="2"/>
      <c r="G27" s="3"/>
      <c r="H27" s="2"/>
      <c r="I27" s="3"/>
      <c r="J27" s="2"/>
      <c r="K27" s="3"/>
      <c r="L27" s="2"/>
      <c r="M27" s="3"/>
      <c r="N27" s="2"/>
      <c r="O27" s="3"/>
      <c r="P27" s="2"/>
      <c r="Q27" s="3"/>
      <c r="R27" s="2"/>
      <c r="S27" s="3"/>
      <c r="T27" s="2"/>
      <c r="U27" s="3"/>
      <c r="V27" s="2"/>
      <c r="W27" s="3"/>
      <c r="X27" s="2"/>
      <c r="Y27" s="3"/>
      <c r="Z27" s="2"/>
      <c r="AA27" s="3"/>
      <c r="AB27" s="2"/>
      <c r="AC27" s="3"/>
      <c r="AD27" s="2"/>
      <c r="AE27" s="3"/>
      <c r="AF27" s="2"/>
      <c r="AG27" s="3"/>
      <c r="AH27" s="2"/>
      <c r="AI27" s="3"/>
      <c r="AJ27" s="2"/>
      <c r="AK27" s="3"/>
      <c r="AL27" s="2"/>
      <c r="AM27" s="3"/>
      <c r="AN27" s="2"/>
      <c r="AO27" s="3"/>
      <c r="AP27" s="2"/>
      <c r="AQ27" s="3"/>
      <c r="AR27" s="2"/>
    </row>
    <row r="28" spans="1:44">
      <c r="A28" s="1"/>
      <c r="B28" s="1"/>
      <c r="C28" s="1" t="s">
        <v>46</v>
      </c>
      <c r="D28" s="1"/>
      <c r="E28" s="1"/>
      <c r="F28" s="2"/>
      <c r="G28" s="3"/>
      <c r="H28" s="2"/>
      <c r="I28" s="3"/>
      <c r="J28" s="2"/>
      <c r="K28" s="3"/>
      <c r="L28" s="2"/>
      <c r="M28" s="3"/>
      <c r="N28" s="2"/>
      <c r="O28" s="3"/>
      <c r="P28" s="2"/>
      <c r="Q28" s="3"/>
      <c r="R28" s="2"/>
      <c r="S28" s="3"/>
      <c r="T28" s="2"/>
      <c r="U28" s="3"/>
      <c r="V28" s="2"/>
      <c r="W28" s="3"/>
      <c r="X28" s="2"/>
      <c r="Y28" s="3"/>
      <c r="Z28" s="2"/>
      <c r="AA28" s="3"/>
      <c r="AB28" s="2"/>
      <c r="AC28" s="3"/>
      <c r="AD28" s="2"/>
      <c r="AE28" s="3"/>
      <c r="AF28" s="2"/>
      <c r="AG28" s="3"/>
      <c r="AH28" s="2"/>
      <c r="AI28" s="3"/>
      <c r="AJ28" s="2"/>
      <c r="AK28" s="3"/>
      <c r="AL28" s="2"/>
      <c r="AM28" s="3"/>
      <c r="AN28" s="2"/>
      <c r="AO28" s="3"/>
      <c r="AP28" s="2"/>
      <c r="AQ28" s="3"/>
      <c r="AR28" s="2"/>
    </row>
    <row r="29" spans="1:44">
      <c r="A29" s="1"/>
      <c r="B29" s="1"/>
      <c r="C29" s="1"/>
      <c r="D29" s="1" t="s">
        <v>47</v>
      </c>
      <c r="E29" s="1"/>
      <c r="F29" s="2">
        <v>0</v>
      </c>
      <c r="G29" s="3"/>
      <c r="H29" s="2">
        <v>0</v>
      </c>
      <c r="I29" s="3"/>
      <c r="J29" s="2">
        <v>17287.82</v>
      </c>
      <c r="K29" s="3"/>
      <c r="L29" s="2">
        <v>0</v>
      </c>
      <c r="M29" s="3"/>
      <c r="N29" s="2">
        <v>0</v>
      </c>
      <c r="O29" s="3"/>
      <c r="P29" s="2">
        <v>0</v>
      </c>
      <c r="Q29" s="3"/>
      <c r="R29" s="2">
        <v>0</v>
      </c>
      <c r="S29" s="3"/>
      <c r="T29" s="2">
        <v>0</v>
      </c>
      <c r="U29" s="3"/>
      <c r="V29" s="2">
        <v>0</v>
      </c>
      <c r="W29" s="3"/>
      <c r="X29" s="2">
        <v>0</v>
      </c>
      <c r="Y29" s="3"/>
      <c r="Z29" s="2">
        <v>0</v>
      </c>
      <c r="AA29" s="3"/>
      <c r="AB29" s="2">
        <v>0</v>
      </c>
      <c r="AC29" s="3"/>
      <c r="AD29" s="2">
        <v>0</v>
      </c>
      <c r="AE29" s="3"/>
      <c r="AF29" s="2">
        <v>0</v>
      </c>
      <c r="AG29" s="3"/>
      <c r="AH29" s="2">
        <f t="shared" ref="AH29:AH36" si="2">ROUND(SUM(L29:AF29),5)</f>
        <v>0</v>
      </c>
      <c r="AI29" s="3"/>
      <c r="AJ29" s="2">
        <v>0</v>
      </c>
      <c r="AK29" s="3"/>
      <c r="AL29" s="2">
        <v>0</v>
      </c>
      <c r="AM29" s="3"/>
      <c r="AN29" s="2">
        <v>0</v>
      </c>
      <c r="AO29" s="3"/>
      <c r="AP29" s="2">
        <v>0</v>
      </c>
      <c r="AQ29" s="3"/>
      <c r="AR29" s="2">
        <f t="shared" ref="AR29:AR36" si="3">ROUND(SUM(F29:J29)+SUM(AH29:AP29),5)</f>
        <v>17287.82</v>
      </c>
    </row>
    <row r="30" spans="1:44">
      <c r="A30" s="1"/>
      <c r="B30" s="1"/>
      <c r="C30" s="1"/>
      <c r="D30" s="1" t="s">
        <v>48</v>
      </c>
      <c r="E30" s="1"/>
      <c r="F30" s="2">
        <v>0</v>
      </c>
      <c r="G30" s="3"/>
      <c r="H30" s="2">
        <v>0</v>
      </c>
      <c r="I30" s="3"/>
      <c r="J30" s="2">
        <v>0</v>
      </c>
      <c r="K30" s="3"/>
      <c r="L30" s="2">
        <v>0</v>
      </c>
      <c r="M30" s="3"/>
      <c r="N30" s="2">
        <v>0</v>
      </c>
      <c r="O30" s="3"/>
      <c r="P30" s="2">
        <v>0</v>
      </c>
      <c r="Q30" s="3"/>
      <c r="R30" s="2">
        <v>0</v>
      </c>
      <c r="S30" s="3"/>
      <c r="T30" s="2">
        <v>0</v>
      </c>
      <c r="U30" s="3"/>
      <c r="V30" s="2">
        <v>0</v>
      </c>
      <c r="W30" s="3"/>
      <c r="X30" s="2">
        <v>0</v>
      </c>
      <c r="Y30" s="3"/>
      <c r="Z30" s="2">
        <v>0</v>
      </c>
      <c r="AA30" s="3"/>
      <c r="AB30" s="2">
        <v>0</v>
      </c>
      <c r="AC30" s="3"/>
      <c r="AD30" s="2">
        <v>0</v>
      </c>
      <c r="AE30" s="3"/>
      <c r="AF30" s="2">
        <v>0</v>
      </c>
      <c r="AG30" s="3"/>
      <c r="AH30" s="2">
        <f t="shared" si="2"/>
        <v>0</v>
      </c>
      <c r="AI30" s="3"/>
      <c r="AJ30" s="2">
        <v>0</v>
      </c>
      <c r="AK30" s="3"/>
      <c r="AL30" s="2">
        <v>11912.99</v>
      </c>
      <c r="AM30" s="3"/>
      <c r="AN30" s="2">
        <v>0</v>
      </c>
      <c r="AO30" s="3"/>
      <c r="AP30" s="2">
        <v>0</v>
      </c>
      <c r="AQ30" s="3"/>
      <c r="AR30" s="2">
        <f t="shared" si="3"/>
        <v>11912.99</v>
      </c>
    </row>
    <row r="31" spans="1:44">
      <c r="A31" s="1"/>
      <c r="B31" s="1"/>
      <c r="C31" s="1"/>
      <c r="D31" s="1" t="s">
        <v>49</v>
      </c>
      <c r="E31" s="1"/>
      <c r="F31" s="2">
        <v>0</v>
      </c>
      <c r="G31" s="3"/>
      <c r="H31" s="2">
        <v>0</v>
      </c>
      <c r="I31" s="3"/>
      <c r="J31" s="2">
        <v>5306.04</v>
      </c>
      <c r="K31" s="3"/>
      <c r="L31" s="2">
        <v>0</v>
      </c>
      <c r="M31" s="3"/>
      <c r="N31" s="2">
        <v>0</v>
      </c>
      <c r="O31" s="3"/>
      <c r="P31" s="2">
        <v>0</v>
      </c>
      <c r="Q31" s="3"/>
      <c r="R31" s="2">
        <v>0</v>
      </c>
      <c r="S31" s="3"/>
      <c r="T31" s="2">
        <v>0</v>
      </c>
      <c r="U31" s="3"/>
      <c r="V31" s="2">
        <v>0</v>
      </c>
      <c r="W31" s="3"/>
      <c r="X31" s="2">
        <v>0</v>
      </c>
      <c r="Y31" s="3"/>
      <c r="Z31" s="2">
        <v>0</v>
      </c>
      <c r="AA31" s="3"/>
      <c r="AB31" s="2">
        <v>0</v>
      </c>
      <c r="AC31" s="3"/>
      <c r="AD31" s="2">
        <v>0</v>
      </c>
      <c r="AE31" s="3"/>
      <c r="AF31" s="2">
        <v>0</v>
      </c>
      <c r="AG31" s="3"/>
      <c r="AH31" s="2">
        <f t="shared" si="2"/>
        <v>0</v>
      </c>
      <c r="AI31" s="3"/>
      <c r="AJ31" s="2">
        <v>0</v>
      </c>
      <c r="AK31" s="3"/>
      <c r="AL31" s="2">
        <v>0</v>
      </c>
      <c r="AM31" s="3"/>
      <c r="AN31" s="2">
        <v>0</v>
      </c>
      <c r="AO31" s="3"/>
      <c r="AP31" s="2">
        <v>0</v>
      </c>
      <c r="AQ31" s="3"/>
      <c r="AR31" s="2">
        <f t="shared" si="3"/>
        <v>5306.04</v>
      </c>
    </row>
    <row r="32" spans="1:44">
      <c r="A32" s="1"/>
      <c r="B32" s="1"/>
      <c r="C32" s="1"/>
      <c r="D32" s="1" t="s">
        <v>50</v>
      </c>
      <c r="E32" s="1"/>
      <c r="F32" s="2">
        <v>48.89</v>
      </c>
      <c r="G32" s="3"/>
      <c r="H32" s="2">
        <v>0</v>
      </c>
      <c r="I32" s="3"/>
      <c r="J32" s="2">
        <v>0</v>
      </c>
      <c r="K32" s="3"/>
      <c r="L32" s="2">
        <v>3386.17</v>
      </c>
      <c r="M32" s="3"/>
      <c r="N32" s="2">
        <v>75</v>
      </c>
      <c r="O32" s="3"/>
      <c r="P32" s="2">
        <v>0</v>
      </c>
      <c r="Q32" s="3"/>
      <c r="R32" s="2">
        <v>0</v>
      </c>
      <c r="S32" s="3"/>
      <c r="T32" s="2">
        <v>0</v>
      </c>
      <c r="U32" s="3"/>
      <c r="V32" s="2">
        <v>0</v>
      </c>
      <c r="W32" s="3"/>
      <c r="X32" s="2">
        <v>0</v>
      </c>
      <c r="Y32" s="3"/>
      <c r="Z32" s="2">
        <v>0</v>
      </c>
      <c r="AA32" s="3"/>
      <c r="AB32" s="2">
        <v>0</v>
      </c>
      <c r="AC32" s="3"/>
      <c r="AD32" s="2">
        <v>0</v>
      </c>
      <c r="AE32" s="3"/>
      <c r="AF32" s="2">
        <v>0</v>
      </c>
      <c r="AG32" s="3"/>
      <c r="AH32" s="2">
        <f t="shared" si="2"/>
        <v>3461.17</v>
      </c>
      <c r="AI32" s="3"/>
      <c r="AJ32" s="2">
        <v>0</v>
      </c>
      <c r="AK32" s="3"/>
      <c r="AL32" s="2">
        <v>86.96</v>
      </c>
      <c r="AM32" s="3"/>
      <c r="AN32" s="2">
        <v>107.65</v>
      </c>
      <c r="AO32" s="3"/>
      <c r="AP32" s="2">
        <v>0</v>
      </c>
      <c r="AQ32" s="3"/>
      <c r="AR32" s="2">
        <f t="shared" si="3"/>
        <v>3704.67</v>
      </c>
    </row>
    <row r="33" spans="1:44" ht="15" thickBot="1">
      <c r="A33" s="1"/>
      <c r="B33" s="1"/>
      <c r="C33" s="1"/>
      <c r="D33" s="1" t="s">
        <v>51</v>
      </c>
      <c r="E33" s="1"/>
      <c r="F33" s="4">
        <v>16192.83</v>
      </c>
      <c r="G33" s="3"/>
      <c r="H33" s="4">
        <v>0</v>
      </c>
      <c r="I33" s="3"/>
      <c r="J33" s="4">
        <v>0</v>
      </c>
      <c r="K33" s="3"/>
      <c r="L33" s="4">
        <v>2439.2600000000002</v>
      </c>
      <c r="M33" s="3"/>
      <c r="N33" s="4">
        <v>0</v>
      </c>
      <c r="O33" s="3"/>
      <c r="P33" s="4">
        <v>0</v>
      </c>
      <c r="Q33" s="3"/>
      <c r="R33" s="4">
        <v>0</v>
      </c>
      <c r="S33" s="3"/>
      <c r="T33" s="4">
        <v>0</v>
      </c>
      <c r="U33" s="3"/>
      <c r="V33" s="4">
        <v>0</v>
      </c>
      <c r="W33" s="3"/>
      <c r="X33" s="4">
        <v>0</v>
      </c>
      <c r="Y33" s="3"/>
      <c r="Z33" s="4">
        <v>0</v>
      </c>
      <c r="AA33" s="3"/>
      <c r="AB33" s="4">
        <v>0</v>
      </c>
      <c r="AC33" s="3"/>
      <c r="AD33" s="4">
        <v>0</v>
      </c>
      <c r="AE33" s="3"/>
      <c r="AF33" s="4">
        <v>0</v>
      </c>
      <c r="AG33" s="3"/>
      <c r="AH33" s="4">
        <f t="shared" si="2"/>
        <v>2439.2600000000002</v>
      </c>
      <c r="AI33" s="3"/>
      <c r="AJ33" s="4">
        <v>0</v>
      </c>
      <c r="AK33" s="3"/>
      <c r="AL33" s="4">
        <v>0</v>
      </c>
      <c r="AM33" s="3"/>
      <c r="AN33" s="4">
        <v>0</v>
      </c>
      <c r="AO33" s="3"/>
      <c r="AP33" s="4">
        <v>0</v>
      </c>
      <c r="AQ33" s="3"/>
      <c r="AR33" s="4">
        <f t="shared" si="3"/>
        <v>18632.09</v>
      </c>
    </row>
    <row r="34" spans="1:44" ht="15" thickBot="1">
      <c r="A34" s="1"/>
      <c r="B34" s="1"/>
      <c r="C34" s="1" t="s">
        <v>52</v>
      </c>
      <c r="D34" s="1"/>
      <c r="E34" s="1"/>
      <c r="F34" s="6">
        <f>ROUND(SUM(F28:F33),5)</f>
        <v>16241.72</v>
      </c>
      <c r="G34" s="3"/>
      <c r="H34" s="6">
        <f>ROUND(SUM(H28:H33),5)</f>
        <v>0</v>
      </c>
      <c r="I34" s="3"/>
      <c r="J34" s="6">
        <f>ROUND(SUM(J28:J33),5)</f>
        <v>22593.86</v>
      </c>
      <c r="K34" s="3"/>
      <c r="L34" s="6">
        <f>ROUND(SUM(L28:L33),5)</f>
        <v>5825.43</v>
      </c>
      <c r="M34" s="3"/>
      <c r="N34" s="6">
        <f>ROUND(SUM(N28:N33),5)</f>
        <v>75</v>
      </c>
      <c r="O34" s="3"/>
      <c r="P34" s="6">
        <f>ROUND(SUM(P28:P33),5)</f>
        <v>0</v>
      </c>
      <c r="Q34" s="3"/>
      <c r="R34" s="6">
        <f>ROUND(SUM(R28:R33),5)</f>
        <v>0</v>
      </c>
      <c r="S34" s="3"/>
      <c r="T34" s="6">
        <f>ROUND(SUM(T28:T33),5)</f>
        <v>0</v>
      </c>
      <c r="U34" s="3"/>
      <c r="V34" s="6">
        <f>ROUND(SUM(V28:V33),5)</f>
        <v>0</v>
      </c>
      <c r="W34" s="3"/>
      <c r="X34" s="6">
        <f>ROUND(SUM(X28:X33),5)</f>
        <v>0</v>
      </c>
      <c r="Y34" s="3"/>
      <c r="Z34" s="6">
        <f>ROUND(SUM(Z28:Z33),5)</f>
        <v>0</v>
      </c>
      <c r="AA34" s="3"/>
      <c r="AB34" s="6">
        <f>ROUND(SUM(AB28:AB33),5)</f>
        <v>0</v>
      </c>
      <c r="AC34" s="3"/>
      <c r="AD34" s="6">
        <f>ROUND(SUM(AD28:AD33),5)</f>
        <v>0</v>
      </c>
      <c r="AE34" s="3"/>
      <c r="AF34" s="6">
        <f>ROUND(SUM(AF28:AF33),5)</f>
        <v>0</v>
      </c>
      <c r="AG34" s="3"/>
      <c r="AH34" s="6">
        <f t="shared" si="2"/>
        <v>5900.43</v>
      </c>
      <c r="AI34" s="3"/>
      <c r="AJ34" s="6">
        <f>ROUND(SUM(AJ28:AJ33),5)</f>
        <v>0</v>
      </c>
      <c r="AK34" s="3"/>
      <c r="AL34" s="6">
        <f>ROUND(SUM(AL28:AL33),5)</f>
        <v>11999.95</v>
      </c>
      <c r="AM34" s="3"/>
      <c r="AN34" s="6">
        <f>ROUND(SUM(AN28:AN33),5)</f>
        <v>107.65</v>
      </c>
      <c r="AO34" s="3"/>
      <c r="AP34" s="6">
        <f>ROUND(SUM(AP28:AP33),5)</f>
        <v>0</v>
      </c>
      <c r="AQ34" s="3"/>
      <c r="AR34" s="6">
        <f t="shared" si="3"/>
        <v>56843.61</v>
      </c>
    </row>
    <row r="35" spans="1:44" ht="15" thickBot="1">
      <c r="A35" s="1"/>
      <c r="B35" s="1" t="s">
        <v>53</v>
      </c>
      <c r="C35" s="1"/>
      <c r="D35" s="1"/>
      <c r="E35" s="1"/>
      <c r="F35" s="6">
        <f>ROUND(F27+F34,5)</f>
        <v>16241.72</v>
      </c>
      <c r="G35" s="3"/>
      <c r="H35" s="6">
        <f>ROUND(H27+H34,5)</f>
        <v>0</v>
      </c>
      <c r="I35" s="3"/>
      <c r="J35" s="6">
        <f>ROUND(J27+J34,5)</f>
        <v>22593.86</v>
      </c>
      <c r="K35" s="3"/>
      <c r="L35" s="6">
        <f>ROUND(L27+L34,5)</f>
        <v>5825.43</v>
      </c>
      <c r="M35" s="3"/>
      <c r="N35" s="6">
        <f>ROUND(N27+N34,5)</f>
        <v>75</v>
      </c>
      <c r="O35" s="3"/>
      <c r="P35" s="6">
        <f>ROUND(P27+P34,5)</f>
        <v>0</v>
      </c>
      <c r="Q35" s="3"/>
      <c r="R35" s="6">
        <f>ROUND(R27+R34,5)</f>
        <v>0</v>
      </c>
      <c r="S35" s="3"/>
      <c r="T35" s="6">
        <f>ROUND(T27+T34,5)</f>
        <v>0</v>
      </c>
      <c r="U35" s="3"/>
      <c r="V35" s="6">
        <f>ROUND(V27+V34,5)</f>
        <v>0</v>
      </c>
      <c r="W35" s="3"/>
      <c r="X35" s="6">
        <f>ROUND(X27+X34,5)</f>
        <v>0</v>
      </c>
      <c r="Y35" s="3"/>
      <c r="Z35" s="6">
        <f>ROUND(Z27+Z34,5)</f>
        <v>0</v>
      </c>
      <c r="AA35" s="3"/>
      <c r="AB35" s="6">
        <f>ROUND(AB27+AB34,5)</f>
        <v>0</v>
      </c>
      <c r="AC35" s="3"/>
      <c r="AD35" s="6">
        <f>ROUND(AD27+AD34,5)</f>
        <v>0</v>
      </c>
      <c r="AE35" s="3"/>
      <c r="AF35" s="6">
        <f>ROUND(AF27+AF34,5)</f>
        <v>0</v>
      </c>
      <c r="AG35" s="3"/>
      <c r="AH35" s="6">
        <f t="shared" si="2"/>
        <v>5900.43</v>
      </c>
      <c r="AI35" s="3"/>
      <c r="AJ35" s="6">
        <f>ROUND(AJ27+AJ34,5)</f>
        <v>0</v>
      </c>
      <c r="AK35" s="3"/>
      <c r="AL35" s="6">
        <f>ROUND(AL27+AL34,5)</f>
        <v>11999.95</v>
      </c>
      <c r="AM35" s="3"/>
      <c r="AN35" s="6">
        <f>ROUND(AN27+AN34,5)</f>
        <v>107.65</v>
      </c>
      <c r="AO35" s="3"/>
      <c r="AP35" s="6">
        <f>ROUND(AP27+AP34,5)</f>
        <v>0</v>
      </c>
      <c r="AQ35" s="3"/>
      <c r="AR35" s="6">
        <f t="shared" si="3"/>
        <v>56843.61</v>
      </c>
    </row>
    <row r="36" spans="1:44" s="8" customFormat="1" ht="11" thickBot="1">
      <c r="A36" s="1" t="s">
        <v>54</v>
      </c>
      <c r="B36" s="1"/>
      <c r="C36" s="1"/>
      <c r="D36" s="1"/>
      <c r="E36" s="1"/>
      <c r="F36" s="7">
        <f>ROUND(F3+F20+F26+F35,5)</f>
        <v>22347.79</v>
      </c>
      <c r="G36" s="1"/>
      <c r="H36" s="7">
        <f>ROUND(H3+H20+H26+H35,5)</f>
        <v>21921.37</v>
      </c>
      <c r="I36" s="1"/>
      <c r="J36" s="7">
        <f>ROUND(J3+J20+J26+J35,5)</f>
        <v>277388.13</v>
      </c>
      <c r="K36" s="1"/>
      <c r="L36" s="7">
        <f>ROUND(L3+L20+L26+L35,5)</f>
        <v>19288.79</v>
      </c>
      <c r="M36" s="1"/>
      <c r="N36" s="7">
        <f>ROUND(N3+N20+N26+N35,5)</f>
        <v>499.54</v>
      </c>
      <c r="O36" s="1"/>
      <c r="P36" s="7">
        <f>ROUND(P3+P20+P26+P35,5)</f>
        <v>156822.82</v>
      </c>
      <c r="Q36" s="1"/>
      <c r="R36" s="7">
        <f>ROUND(R3+R20+R26+R35,5)</f>
        <v>1359.96</v>
      </c>
      <c r="S36" s="1"/>
      <c r="T36" s="7">
        <f>ROUND(T3+T20+T26+T35,5)</f>
        <v>-282.36</v>
      </c>
      <c r="U36" s="1"/>
      <c r="V36" s="7">
        <f>ROUND(V3+V20+V26+V35,5)</f>
        <v>137.41</v>
      </c>
      <c r="W36" s="1"/>
      <c r="X36" s="7">
        <f>ROUND(X3+X20+X26+X35,5)</f>
        <v>2372.46</v>
      </c>
      <c r="Y36" s="1"/>
      <c r="Z36" s="7">
        <f>ROUND(Z3+Z20+Z26+Z35,5)</f>
        <v>1.36</v>
      </c>
      <c r="AA36" s="1"/>
      <c r="AB36" s="7">
        <f>ROUND(AB3+AB20+AB26+AB35,5)</f>
        <v>22.07</v>
      </c>
      <c r="AC36" s="1"/>
      <c r="AD36" s="7">
        <f>ROUND(AD3+AD20+AD26+AD35,5)</f>
        <v>0</v>
      </c>
      <c r="AE36" s="1"/>
      <c r="AF36" s="7">
        <f>ROUND(AF3+AF20+AF26+AF35,5)</f>
        <v>2010.65</v>
      </c>
      <c r="AG36" s="1"/>
      <c r="AH36" s="7">
        <f t="shared" si="2"/>
        <v>182232.7</v>
      </c>
      <c r="AI36" s="1"/>
      <c r="AJ36" s="7">
        <f>ROUND(AJ3+AJ20+AJ26+AJ35,5)</f>
        <v>0</v>
      </c>
      <c r="AK36" s="1"/>
      <c r="AL36" s="7">
        <f>ROUND(AL3+AL20+AL26+AL35,5)</f>
        <v>34511.74</v>
      </c>
      <c r="AM36" s="1"/>
      <c r="AN36" s="7">
        <f>ROUND(AN3+AN20+AN26+AN35,5)</f>
        <v>35545.370000000003</v>
      </c>
      <c r="AO36" s="1"/>
      <c r="AP36" s="7">
        <f>ROUND(AP3+AP20+AP26+AP35,5)</f>
        <v>0</v>
      </c>
      <c r="AQ36" s="1"/>
      <c r="AR36" s="7">
        <f t="shared" si="3"/>
        <v>573947.1</v>
      </c>
    </row>
    <row r="37" spans="1:44" ht="15" thickTop="1">
      <c r="A37" s="1" t="s">
        <v>55</v>
      </c>
      <c r="B37" s="1"/>
      <c r="C37" s="1"/>
      <c r="D37" s="1"/>
      <c r="E37" s="1"/>
      <c r="F37" s="2"/>
      <c r="G37" s="3"/>
      <c r="H37" s="2"/>
      <c r="I37" s="3"/>
      <c r="J37" s="2"/>
      <c r="K37" s="3"/>
      <c r="L37" s="2"/>
      <c r="M37" s="3"/>
      <c r="N37" s="2"/>
      <c r="O37" s="3"/>
      <c r="P37" s="2"/>
      <c r="Q37" s="3"/>
      <c r="R37" s="2"/>
      <c r="S37" s="3"/>
      <c r="T37" s="2"/>
      <c r="U37" s="3"/>
      <c r="V37" s="2"/>
      <c r="W37" s="3"/>
      <c r="X37" s="2"/>
      <c r="Y37" s="3"/>
      <c r="Z37" s="2"/>
      <c r="AA37" s="3"/>
      <c r="AB37" s="2"/>
      <c r="AC37" s="3"/>
      <c r="AD37" s="2"/>
      <c r="AE37" s="3"/>
      <c r="AF37" s="2"/>
      <c r="AG37" s="3"/>
      <c r="AH37" s="2"/>
      <c r="AI37" s="3"/>
      <c r="AJ37" s="2"/>
      <c r="AK37" s="3"/>
      <c r="AL37" s="2"/>
      <c r="AM37" s="3"/>
      <c r="AN37" s="2"/>
      <c r="AO37" s="3"/>
      <c r="AP37" s="2"/>
      <c r="AQ37" s="3"/>
      <c r="AR37" s="2"/>
    </row>
    <row r="38" spans="1:44">
      <c r="A38" s="1"/>
      <c r="B38" s="1" t="s">
        <v>56</v>
      </c>
      <c r="C38" s="1"/>
      <c r="D38" s="1"/>
      <c r="E38" s="1"/>
      <c r="F38" s="2"/>
      <c r="G38" s="3"/>
      <c r="H38" s="2"/>
      <c r="I38" s="3"/>
      <c r="J38" s="2"/>
      <c r="K38" s="3"/>
      <c r="L38" s="2"/>
      <c r="M38" s="3"/>
      <c r="N38" s="2"/>
      <c r="O38" s="3"/>
      <c r="P38" s="2"/>
      <c r="Q38" s="3"/>
      <c r="R38" s="2"/>
      <c r="S38" s="3"/>
      <c r="T38" s="2"/>
      <c r="U38" s="3"/>
      <c r="V38" s="2"/>
      <c r="W38" s="3"/>
      <c r="X38" s="2"/>
      <c r="Y38" s="3"/>
      <c r="Z38" s="2"/>
      <c r="AA38" s="3"/>
      <c r="AB38" s="2"/>
      <c r="AC38" s="3"/>
      <c r="AD38" s="2"/>
      <c r="AE38" s="3"/>
      <c r="AF38" s="2"/>
      <c r="AG38" s="3"/>
      <c r="AH38" s="2"/>
      <c r="AI38" s="3"/>
      <c r="AJ38" s="2"/>
      <c r="AK38" s="3"/>
      <c r="AL38" s="2"/>
      <c r="AM38" s="3"/>
      <c r="AN38" s="2"/>
      <c r="AO38" s="3"/>
      <c r="AP38" s="2"/>
      <c r="AQ38" s="3"/>
      <c r="AR38" s="2"/>
    </row>
    <row r="39" spans="1:44">
      <c r="A39" s="1"/>
      <c r="B39" s="1"/>
      <c r="C39" s="1" t="s">
        <v>57</v>
      </c>
      <c r="D39" s="1"/>
      <c r="E39" s="1"/>
      <c r="F39" s="2"/>
      <c r="G39" s="3"/>
      <c r="H39" s="2"/>
      <c r="I39" s="3"/>
      <c r="J39" s="2"/>
      <c r="K39" s="3"/>
      <c r="L39" s="2"/>
      <c r="M39" s="3"/>
      <c r="N39" s="2"/>
      <c r="O39" s="3"/>
      <c r="P39" s="2"/>
      <c r="Q39" s="3"/>
      <c r="R39" s="2"/>
      <c r="S39" s="3"/>
      <c r="T39" s="2"/>
      <c r="U39" s="3"/>
      <c r="V39" s="2"/>
      <c r="W39" s="3"/>
      <c r="X39" s="2"/>
      <c r="Y39" s="3"/>
      <c r="Z39" s="2"/>
      <c r="AA39" s="3"/>
      <c r="AB39" s="2"/>
      <c r="AC39" s="3"/>
      <c r="AD39" s="2"/>
      <c r="AE39" s="3"/>
      <c r="AF39" s="2"/>
      <c r="AG39" s="3"/>
      <c r="AH39" s="2"/>
      <c r="AI39" s="3"/>
      <c r="AJ39" s="2"/>
      <c r="AK39" s="3"/>
      <c r="AL39" s="2"/>
      <c r="AM39" s="3"/>
      <c r="AN39" s="2"/>
      <c r="AO39" s="3"/>
      <c r="AP39" s="2"/>
      <c r="AQ39" s="3"/>
      <c r="AR39" s="2"/>
    </row>
    <row r="40" spans="1:44">
      <c r="A40" s="1"/>
      <c r="B40" s="1"/>
      <c r="C40" s="1"/>
      <c r="D40" s="1" t="s">
        <v>58</v>
      </c>
      <c r="E40" s="1"/>
      <c r="F40" s="2"/>
      <c r="G40" s="3"/>
      <c r="H40" s="2"/>
      <c r="I40" s="3"/>
      <c r="J40" s="2"/>
      <c r="K40" s="3"/>
      <c r="L40" s="2"/>
      <c r="M40" s="3"/>
      <c r="N40" s="2"/>
      <c r="O40" s="3"/>
      <c r="P40" s="2"/>
      <c r="Q40" s="3"/>
      <c r="R40" s="2"/>
      <c r="S40" s="3"/>
      <c r="T40" s="2"/>
      <c r="U40" s="3"/>
      <c r="V40" s="2"/>
      <c r="W40" s="3"/>
      <c r="X40" s="2"/>
      <c r="Y40" s="3"/>
      <c r="Z40" s="2"/>
      <c r="AA40" s="3"/>
      <c r="AB40" s="2"/>
      <c r="AC40" s="3"/>
      <c r="AD40" s="2"/>
      <c r="AE40" s="3"/>
      <c r="AF40" s="2"/>
      <c r="AG40" s="3"/>
      <c r="AH40" s="2"/>
      <c r="AI40" s="3"/>
      <c r="AJ40" s="2"/>
      <c r="AK40" s="3"/>
      <c r="AL40" s="2"/>
      <c r="AM40" s="3"/>
      <c r="AN40" s="2"/>
      <c r="AO40" s="3"/>
      <c r="AP40" s="2"/>
      <c r="AQ40" s="3"/>
      <c r="AR40" s="2"/>
    </row>
    <row r="41" spans="1:44" ht="15" thickBot="1">
      <c r="A41" s="1"/>
      <c r="B41" s="1"/>
      <c r="C41" s="1"/>
      <c r="D41" s="1"/>
      <c r="E41" s="1" t="s">
        <v>59</v>
      </c>
      <c r="F41" s="9">
        <v>0</v>
      </c>
      <c r="G41" s="3"/>
      <c r="H41" s="9">
        <v>198</v>
      </c>
      <c r="I41" s="3"/>
      <c r="J41" s="9">
        <v>0</v>
      </c>
      <c r="K41" s="3"/>
      <c r="L41" s="9">
        <v>0</v>
      </c>
      <c r="M41" s="3"/>
      <c r="N41" s="9">
        <v>0</v>
      </c>
      <c r="O41" s="3"/>
      <c r="P41" s="9">
        <v>0</v>
      </c>
      <c r="Q41" s="3"/>
      <c r="R41" s="9">
        <v>0</v>
      </c>
      <c r="S41" s="3"/>
      <c r="T41" s="9">
        <v>0</v>
      </c>
      <c r="U41" s="3"/>
      <c r="V41" s="9">
        <v>0</v>
      </c>
      <c r="W41" s="3"/>
      <c r="X41" s="9">
        <v>0</v>
      </c>
      <c r="Y41" s="3"/>
      <c r="Z41" s="9">
        <v>0</v>
      </c>
      <c r="AA41" s="3"/>
      <c r="AB41" s="9">
        <v>0</v>
      </c>
      <c r="AC41" s="3"/>
      <c r="AD41" s="9">
        <v>0</v>
      </c>
      <c r="AE41" s="3"/>
      <c r="AF41" s="9">
        <v>0</v>
      </c>
      <c r="AG41" s="3"/>
      <c r="AH41" s="9">
        <f>ROUND(SUM(L41:AF41),5)</f>
        <v>0</v>
      </c>
      <c r="AI41" s="3"/>
      <c r="AJ41" s="9">
        <v>0</v>
      </c>
      <c r="AK41" s="3"/>
      <c r="AL41" s="9">
        <v>4200</v>
      </c>
      <c r="AM41" s="3"/>
      <c r="AN41" s="9">
        <v>3866.05</v>
      </c>
      <c r="AO41" s="3"/>
      <c r="AP41" s="9">
        <v>0</v>
      </c>
      <c r="AQ41" s="3"/>
      <c r="AR41" s="9">
        <f>ROUND(SUM(F41:J41)+SUM(AH41:AP41),5)</f>
        <v>8264.0499999999993</v>
      </c>
    </row>
    <row r="42" spans="1:44">
      <c r="A42" s="1"/>
      <c r="B42" s="1"/>
      <c r="C42" s="1"/>
      <c r="D42" s="1" t="s">
        <v>60</v>
      </c>
      <c r="E42" s="1"/>
      <c r="F42" s="2">
        <f>ROUND(SUM(F40:F41),5)</f>
        <v>0</v>
      </c>
      <c r="G42" s="3"/>
      <c r="H42" s="2">
        <f>ROUND(SUM(H40:H41),5)</f>
        <v>198</v>
      </c>
      <c r="I42" s="3"/>
      <c r="J42" s="2">
        <f>ROUND(SUM(J40:J41),5)</f>
        <v>0</v>
      </c>
      <c r="K42" s="3"/>
      <c r="L42" s="2">
        <f>ROUND(SUM(L40:L41),5)</f>
        <v>0</v>
      </c>
      <c r="M42" s="3"/>
      <c r="N42" s="2">
        <f>ROUND(SUM(N40:N41),5)</f>
        <v>0</v>
      </c>
      <c r="O42" s="3"/>
      <c r="P42" s="2">
        <f>ROUND(SUM(P40:P41),5)</f>
        <v>0</v>
      </c>
      <c r="Q42" s="3"/>
      <c r="R42" s="2">
        <f>ROUND(SUM(R40:R41),5)</f>
        <v>0</v>
      </c>
      <c r="S42" s="3"/>
      <c r="T42" s="2">
        <f>ROUND(SUM(T40:T41),5)</f>
        <v>0</v>
      </c>
      <c r="U42" s="3"/>
      <c r="V42" s="2">
        <f>ROUND(SUM(V40:V41),5)</f>
        <v>0</v>
      </c>
      <c r="W42" s="3"/>
      <c r="X42" s="2">
        <f>ROUND(SUM(X40:X41),5)</f>
        <v>0</v>
      </c>
      <c r="Y42" s="3"/>
      <c r="Z42" s="2">
        <f>ROUND(SUM(Z40:Z41),5)</f>
        <v>0</v>
      </c>
      <c r="AA42" s="3"/>
      <c r="AB42" s="2">
        <f>ROUND(SUM(AB40:AB41),5)</f>
        <v>0</v>
      </c>
      <c r="AC42" s="3"/>
      <c r="AD42" s="2">
        <f>ROUND(SUM(AD40:AD41),5)</f>
        <v>0</v>
      </c>
      <c r="AE42" s="3"/>
      <c r="AF42" s="2">
        <f>ROUND(SUM(AF40:AF41),5)</f>
        <v>0</v>
      </c>
      <c r="AG42" s="3"/>
      <c r="AH42" s="2">
        <f>ROUND(SUM(L42:AF42),5)</f>
        <v>0</v>
      </c>
      <c r="AI42" s="3"/>
      <c r="AJ42" s="2">
        <f>ROUND(SUM(AJ40:AJ41),5)</f>
        <v>0</v>
      </c>
      <c r="AK42" s="3"/>
      <c r="AL42" s="2">
        <f>ROUND(SUM(AL40:AL41),5)</f>
        <v>4200</v>
      </c>
      <c r="AM42" s="3"/>
      <c r="AN42" s="2">
        <f>ROUND(SUM(AN40:AN41),5)</f>
        <v>3866.05</v>
      </c>
      <c r="AO42" s="3"/>
      <c r="AP42" s="2">
        <f>ROUND(SUM(AP40:AP41),5)</f>
        <v>0</v>
      </c>
      <c r="AQ42" s="3"/>
      <c r="AR42" s="2">
        <f>ROUND(SUM(F42:J42)+SUM(AH42:AP42),5)</f>
        <v>8264.0499999999993</v>
      </c>
    </row>
    <row r="43" spans="1:44">
      <c r="A43" s="1"/>
      <c r="B43" s="1"/>
      <c r="C43" s="1"/>
      <c r="D43" s="1" t="s">
        <v>61</v>
      </c>
      <c r="E43" s="1"/>
      <c r="F43" s="2"/>
      <c r="G43" s="3"/>
      <c r="H43" s="2"/>
      <c r="I43" s="3"/>
      <c r="J43" s="2"/>
      <c r="K43" s="3"/>
      <c r="L43" s="2"/>
      <c r="M43" s="3"/>
      <c r="N43" s="2"/>
      <c r="O43" s="3"/>
      <c r="P43" s="2"/>
      <c r="Q43" s="3"/>
      <c r="R43" s="2"/>
      <c r="S43" s="3"/>
      <c r="T43" s="2"/>
      <c r="U43" s="3"/>
      <c r="V43" s="2"/>
      <c r="W43" s="3"/>
      <c r="X43" s="2"/>
      <c r="Y43" s="3"/>
      <c r="Z43" s="2"/>
      <c r="AA43" s="3"/>
      <c r="AB43" s="2"/>
      <c r="AC43" s="3"/>
      <c r="AD43" s="2"/>
      <c r="AE43" s="3"/>
      <c r="AF43" s="2"/>
      <c r="AG43" s="3"/>
      <c r="AH43" s="2"/>
      <c r="AI43" s="3"/>
      <c r="AJ43" s="2"/>
      <c r="AK43" s="3"/>
      <c r="AL43" s="2"/>
      <c r="AM43" s="3"/>
      <c r="AN43" s="2"/>
      <c r="AO43" s="3"/>
      <c r="AP43" s="2"/>
      <c r="AQ43" s="3"/>
      <c r="AR43" s="2"/>
    </row>
    <row r="44" spans="1:44" ht="15" thickBot="1">
      <c r="A44" s="1"/>
      <c r="B44" s="1"/>
      <c r="C44" s="1"/>
      <c r="D44" s="1"/>
      <c r="E44" s="1" t="s">
        <v>62</v>
      </c>
      <c r="F44" s="4">
        <v>0</v>
      </c>
      <c r="G44" s="3"/>
      <c r="H44" s="4">
        <v>0</v>
      </c>
      <c r="I44" s="3"/>
      <c r="J44" s="4">
        <v>0</v>
      </c>
      <c r="K44" s="3"/>
      <c r="L44" s="4">
        <v>0</v>
      </c>
      <c r="M44" s="3"/>
      <c r="N44" s="4">
        <v>0</v>
      </c>
      <c r="O44" s="3"/>
      <c r="P44" s="4">
        <v>0</v>
      </c>
      <c r="Q44" s="3"/>
      <c r="R44" s="4">
        <v>0</v>
      </c>
      <c r="S44" s="3"/>
      <c r="T44" s="4">
        <v>0</v>
      </c>
      <c r="U44" s="3"/>
      <c r="V44" s="4">
        <v>0</v>
      </c>
      <c r="W44" s="3"/>
      <c r="X44" s="4">
        <v>0</v>
      </c>
      <c r="Y44" s="3"/>
      <c r="Z44" s="4">
        <v>0</v>
      </c>
      <c r="AA44" s="3"/>
      <c r="AB44" s="4">
        <v>0</v>
      </c>
      <c r="AC44" s="3"/>
      <c r="AD44" s="4">
        <v>0</v>
      </c>
      <c r="AE44" s="3"/>
      <c r="AF44" s="4">
        <v>0</v>
      </c>
      <c r="AG44" s="3"/>
      <c r="AH44" s="4">
        <f>ROUND(SUM(L44:AF44),5)</f>
        <v>0</v>
      </c>
      <c r="AI44" s="3"/>
      <c r="AJ44" s="4">
        <v>0</v>
      </c>
      <c r="AK44" s="3"/>
      <c r="AL44" s="4">
        <v>0</v>
      </c>
      <c r="AM44" s="3"/>
      <c r="AN44" s="4">
        <v>404.96</v>
      </c>
      <c r="AO44" s="3"/>
      <c r="AP44" s="4">
        <v>0</v>
      </c>
      <c r="AQ44" s="3"/>
      <c r="AR44" s="4">
        <f>ROUND(SUM(F44:J44)+SUM(AH44:AP44),5)</f>
        <v>404.96</v>
      </c>
    </row>
    <row r="45" spans="1:44" ht="15" thickBot="1">
      <c r="A45" s="1"/>
      <c r="B45" s="1"/>
      <c r="C45" s="1"/>
      <c r="D45" s="1" t="s">
        <v>63</v>
      </c>
      <c r="E45" s="1"/>
      <c r="F45" s="6">
        <f>ROUND(SUM(F43:F44),5)</f>
        <v>0</v>
      </c>
      <c r="G45" s="3"/>
      <c r="H45" s="6">
        <f>ROUND(SUM(H43:H44),5)</f>
        <v>0</v>
      </c>
      <c r="I45" s="3"/>
      <c r="J45" s="6">
        <f>ROUND(SUM(J43:J44),5)</f>
        <v>0</v>
      </c>
      <c r="K45" s="3"/>
      <c r="L45" s="6">
        <f>ROUND(SUM(L43:L44),5)</f>
        <v>0</v>
      </c>
      <c r="M45" s="3"/>
      <c r="N45" s="6">
        <f>ROUND(SUM(N43:N44),5)</f>
        <v>0</v>
      </c>
      <c r="O45" s="3"/>
      <c r="P45" s="6">
        <f>ROUND(SUM(P43:P44),5)</f>
        <v>0</v>
      </c>
      <c r="Q45" s="3"/>
      <c r="R45" s="6">
        <f>ROUND(SUM(R43:R44),5)</f>
        <v>0</v>
      </c>
      <c r="S45" s="3"/>
      <c r="T45" s="6">
        <f>ROUND(SUM(T43:T44),5)</f>
        <v>0</v>
      </c>
      <c r="U45" s="3"/>
      <c r="V45" s="6">
        <f>ROUND(SUM(V43:V44),5)</f>
        <v>0</v>
      </c>
      <c r="W45" s="3"/>
      <c r="X45" s="6">
        <f>ROUND(SUM(X43:X44),5)</f>
        <v>0</v>
      </c>
      <c r="Y45" s="3"/>
      <c r="Z45" s="6">
        <f>ROUND(SUM(Z43:Z44),5)</f>
        <v>0</v>
      </c>
      <c r="AA45" s="3"/>
      <c r="AB45" s="6">
        <f>ROUND(SUM(AB43:AB44),5)</f>
        <v>0</v>
      </c>
      <c r="AC45" s="3"/>
      <c r="AD45" s="6">
        <f>ROUND(SUM(AD43:AD44),5)</f>
        <v>0</v>
      </c>
      <c r="AE45" s="3"/>
      <c r="AF45" s="6">
        <f>ROUND(SUM(AF43:AF44),5)</f>
        <v>0</v>
      </c>
      <c r="AG45" s="3"/>
      <c r="AH45" s="6">
        <f>ROUND(SUM(L45:AF45),5)</f>
        <v>0</v>
      </c>
      <c r="AI45" s="3"/>
      <c r="AJ45" s="6">
        <f>ROUND(SUM(AJ43:AJ44),5)</f>
        <v>0</v>
      </c>
      <c r="AK45" s="3"/>
      <c r="AL45" s="6">
        <f>ROUND(SUM(AL43:AL44),5)</f>
        <v>0</v>
      </c>
      <c r="AM45" s="3"/>
      <c r="AN45" s="6">
        <f>ROUND(SUM(AN43:AN44),5)</f>
        <v>404.96</v>
      </c>
      <c r="AO45" s="3"/>
      <c r="AP45" s="6">
        <f>ROUND(SUM(AP43:AP44),5)</f>
        <v>0</v>
      </c>
      <c r="AQ45" s="3"/>
      <c r="AR45" s="6">
        <f>ROUND(SUM(F45:J45)+SUM(AH45:AP45),5)</f>
        <v>404.96</v>
      </c>
    </row>
    <row r="46" spans="1:44" ht="15" thickBot="1">
      <c r="A46" s="1"/>
      <c r="B46" s="1"/>
      <c r="C46" s="1" t="s">
        <v>64</v>
      </c>
      <c r="D46" s="1"/>
      <c r="E46" s="1"/>
      <c r="F46" s="5">
        <f>ROUND(F39+F42+F45,5)</f>
        <v>0</v>
      </c>
      <c r="G46" s="3"/>
      <c r="H46" s="5">
        <f>ROUND(H39+H42+H45,5)</f>
        <v>198</v>
      </c>
      <c r="I46" s="3"/>
      <c r="J46" s="5">
        <f>ROUND(J39+J42+J45,5)</f>
        <v>0</v>
      </c>
      <c r="K46" s="3"/>
      <c r="L46" s="5">
        <f>ROUND(L39+L42+L45,5)</f>
        <v>0</v>
      </c>
      <c r="M46" s="3"/>
      <c r="N46" s="5">
        <f>ROUND(N39+N42+N45,5)</f>
        <v>0</v>
      </c>
      <c r="O46" s="3"/>
      <c r="P46" s="5">
        <f>ROUND(P39+P42+P45,5)</f>
        <v>0</v>
      </c>
      <c r="Q46" s="3"/>
      <c r="R46" s="5">
        <f>ROUND(R39+R42+R45,5)</f>
        <v>0</v>
      </c>
      <c r="S46" s="3"/>
      <c r="T46" s="5">
        <f>ROUND(T39+T42+T45,5)</f>
        <v>0</v>
      </c>
      <c r="U46" s="3"/>
      <c r="V46" s="5">
        <f>ROUND(V39+V42+V45,5)</f>
        <v>0</v>
      </c>
      <c r="W46" s="3"/>
      <c r="X46" s="5">
        <f>ROUND(X39+X42+X45,5)</f>
        <v>0</v>
      </c>
      <c r="Y46" s="3"/>
      <c r="Z46" s="5">
        <f>ROUND(Z39+Z42+Z45,5)</f>
        <v>0</v>
      </c>
      <c r="AA46" s="3"/>
      <c r="AB46" s="5">
        <f>ROUND(AB39+AB42+AB45,5)</f>
        <v>0</v>
      </c>
      <c r="AC46" s="3"/>
      <c r="AD46" s="5">
        <f>ROUND(AD39+AD42+AD45,5)</f>
        <v>0</v>
      </c>
      <c r="AE46" s="3"/>
      <c r="AF46" s="5">
        <f>ROUND(AF39+AF42+AF45,5)</f>
        <v>0</v>
      </c>
      <c r="AG46" s="3"/>
      <c r="AH46" s="5">
        <f>ROUND(SUM(L46:AF46),5)</f>
        <v>0</v>
      </c>
      <c r="AI46" s="3"/>
      <c r="AJ46" s="5">
        <f>ROUND(AJ39+AJ42+AJ45,5)</f>
        <v>0</v>
      </c>
      <c r="AK46" s="3"/>
      <c r="AL46" s="5">
        <f>ROUND(AL39+AL42+AL45,5)</f>
        <v>4200</v>
      </c>
      <c r="AM46" s="3"/>
      <c r="AN46" s="5">
        <f>ROUND(AN39+AN42+AN45,5)</f>
        <v>4271.01</v>
      </c>
      <c r="AO46" s="3"/>
      <c r="AP46" s="5">
        <f>ROUND(AP39+AP42+AP45,5)</f>
        <v>0</v>
      </c>
      <c r="AQ46" s="3"/>
      <c r="AR46" s="5">
        <f>ROUND(SUM(F46:J46)+SUM(AH46:AP46),5)</f>
        <v>8669.01</v>
      </c>
    </row>
    <row r="47" spans="1:44">
      <c r="A47" s="1"/>
      <c r="B47" s="1" t="s">
        <v>65</v>
      </c>
      <c r="C47" s="1"/>
      <c r="D47" s="1"/>
      <c r="E47" s="1"/>
      <c r="F47" s="2">
        <f>ROUND(F38+F46,5)</f>
        <v>0</v>
      </c>
      <c r="G47" s="3"/>
      <c r="H47" s="2">
        <f>ROUND(H38+H46,5)</f>
        <v>198</v>
      </c>
      <c r="I47" s="3"/>
      <c r="J47" s="2">
        <f>ROUND(J38+J46,5)</f>
        <v>0</v>
      </c>
      <c r="K47" s="3"/>
      <c r="L47" s="2">
        <f>ROUND(L38+L46,5)</f>
        <v>0</v>
      </c>
      <c r="M47" s="3"/>
      <c r="N47" s="2">
        <f>ROUND(N38+N46,5)</f>
        <v>0</v>
      </c>
      <c r="O47" s="3"/>
      <c r="P47" s="2">
        <f>ROUND(P38+P46,5)</f>
        <v>0</v>
      </c>
      <c r="Q47" s="3"/>
      <c r="R47" s="2">
        <f>ROUND(R38+R46,5)</f>
        <v>0</v>
      </c>
      <c r="S47" s="3"/>
      <c r="T47" s="2">
        <f>ROUND(T38+T46,5)</f>
        <v>0</v>
      </c>
      <c r="U47" s="3"/>
      <c r="V47" s="2">
        <f>ROUND(V38+V46,5)</f>
        <v>0</v>
      </c>
      <c r="W47" s="3"/>
      <c r="X47" s="2">
        <f>ROUND(X38+X46,5)</f>
        <v>0</v>
      </c>
      <c r="Y47" s="3"/>
      <c r="Z47" s="2">
        <f>ROUND(Z38+Z46,5)</f>
        <v>0</v>
      </c>
      <c r="AA47" s="3"/>
      <c r="AB47" s="2">
        <f>ROUND(AB38+AB46,5)</f>
        <v>0</v>
      </c>
      <c r="AC47" s="3"/>
      <c r="AD47" s="2">
        <f>ROUND(AD38+AD46,5)</f>
        <v>0</v>
      </c>
      <c r="AE47" s="3"/>
      <c r="AF47" s="2">
        <f>ROUND(AF38+AF46,5)</f>
        <v>0</v>
      </c>
      <c r="AG47" s="3"/>
      <c r="AH47" s="2">
        <f>ROUND(SUM(L47:AF47),5)</f>
        <v>0</v>
      </c>
      <c r="AI47" s="3"/>
      <c r="AJ47" s="2">
        <f>ROUND(AJ38+AJ46,5)</f>
        <v>0</v>
      </c>
      <c r="AK47" s="3"/>
      <c r="AL47" s="2">
        <f>ROUND(AL38+AL46,5)</f>
        <v>4200</v>
      </c>
      <c r="AM47" s="3"/>
      <c r="AN47" s="2">
        <f>ROUND(AN38+AN46,5)</f>
        <v>4271.01</v>
      </c>
      <c r="AO47" s="3"/>
      <c r="AP47" s="2">
        <f>ROUND(AP38+AP46,5)</f>
        <v>0</v>
      </c>
      <c r="AQ47" s="3"/>
      <c r="AR47" s="2">
        <f>ROUND(SUM(F47:J47)+SUM(AH47:AP47),5)</f>
        <v>8669.01</v>
      </c>
    </row>
    <row r="48" spans="1:44">
      <c r="A48" s="1"/>
      <c r="B48" s="1" t="s">
        <v>66</v>
      </c>
      <c r="C48" s="1"/>
      <c r="D48" s="1"/>
      <c r="E48" s="1"/>
      <c r="F48" s="2"/>
      <c r="G48" s="3"/>
      <c r="H48" s="2"/>
      <c r="I48" s="3"/>
      <c r="J48" s="2"/>
      <c r="K48" s="3"/>
      <c r="L48" s="2"/>
      <c r="M48" s="3"/>
      <c r="N48" s="2"/>
      <c r="O48" s="3"/>
      <c r="P48" s="2"/>
      <c r="Q48" s="3"/>
      <c r="R48" s="2"/>
      <c r="S48" s="3"/>
      <c r="T48" s="2"/>
      <c r="U48" s="3"/>
      <c r="V48" s="2"/>
      <c r="W48" s="3"/>
      <c r="X48" s="2"/>
      <c r="Y48" s="3"/>
      <c r="Z48" s="2"/>
      <c r="AA48" s="3"/>
      <c r="AB48" s="2"/>
      <c r="AC48" s="3"/>
      <c r="AD48" s="2"/>
      <c r="AE48" s="3"/>
      <c r="AF48" s="2"/>
      <c r="AG48" s="3"/>
      <c r="AH48" s="2"/>
      <c r="AI48" s="3"/>
      <c r="AJ48" s="2"/>
      <c r="AK48" s="3"/>
      <c r="AL48" s="2"/>
      <c r="AM48" s="3"/>
      <c r="AN48" s="2"/>
      <c r="AO48" s="3"/>
      <c r="AP48" s="2"/>
      <c r="AQ48" s="3"/>
      <c r="AR48" s="2"/>
    </row>
    <row r="49" spans="1:44">
      <c r="A49" s="1"/>
      <c r="B49" s="1"/>
      <c r="C49" s="1" t="s">
        <v>67</v>
      </c>
      <c r="D49" s="1"/>
      <c r="E49" s="1"/>
      <c r="F49" s="2">
        <v>0</v>
      </c>
      <c r="G49" s="3"/>
      <c r="H49" s="2">
        <v>0</v>
      </c>
      <c r="I49" s="3"/>
      <c r="J49" s="2">
        <v>5100</v>
      </c>
      <c r="K49" s="3"/>
      <c r="L49" s="2">
        <v>0</v>
      </c>
      <c r="M49" s="3"/>
      <c r="N49" s="2">
        <v>0</v>
      </c>
      <c r="O49" s="3"/>
      <c r="P49" s="2">
        <v>0</v>
      </c>
      <c r="Q49" s="3"/>
      <c r="R49" s="2">
        <v>0</v>
      </c>
      <c r="S49" s="3"/>
      <c r="T49" s="2">
        <v>0</v>
      </c>
      <c r="U49" s="3"/>
      <c r="V49" s="2">
        <v>0</v>
      </c>
      <c r="W49" s="3"/>
      <c r="X49" s="2">
        <v>0</v>
      </c>
      <c r="Y49" s="3"/>
      <c r="Z49" s="2">
        <v>0</v>
      </c>
      <c r="AA49" s="3"/>
      <c r="AB49" s="2">
        <v>0</v>
      </c>
      <c r="AC49" s="3"/>
      <c r="AD49" s="2">
        <v>0</v>
      </c>
      <c r="AE49" s="3"/>
      <c r="AF49" s="2">
        <v>0</v>
      </c>
      <c r="AG49" s="3"/>
      <c r="AH49" s="2">
        <f t="shared" ref="AH49:AH54" si="4">ROUND(SUM(L49:AF49),5)</f>
        <v>0</v>
      </c>
      <c r="AI49" s="3"/>
      <c r="AJ49" s="2">
        <v>0</v>
      </c>
      <c r="AK49" s="3"/>
      <c r="AL49" s="2">
        <v>0</v>
      </c>
      <c r="AM49" s="3"/>
      <c r="AN49" s="2">
        <v>0</v>
      </c>
      <c r="AO49" s="3"/>
      <c r="AP49" s="2">
        <v>0</v>
      </c>
      <c r="AQ49" s="3"/>
      <c r="AR49" s="2">
        <f t="shared" ref="AR49:AR54" si="5">ROUND(SUM(F49:J49)+SUM(AH49:AP49),5)</f>
        <v>5100</v>
      </c>
    </row>
    <row r="50" spans="1:44">
      <c r="A50" s="1"/>
      <c r="B50" s="1"/>
      <c r="C50" s="1" t="s">
        <v>68</v>
      </c>
      <c r="D50" s="1"/>
      <c r="E50" s="1"/>
      <c r="F50" s="2">
        <v>0</v>
      </c>
      <c r="G50" s="3"/>
      <c r="H50" s="2">
        <v>0</v>
      </c>
      <c r="I50" s="3"/>
      <c r="J50" s="2">
        <v>254251.98</v>
      </c>
      <c r="K50" s="3"/>
      <c r="L50" s="2">
        <v>0</v>
      </c>
      <c r="M50" s="3"/>
      <c r="N50" s="2">
        <v>0</v>
      </c>
      <c r="O50" s="3"/>
      <c r="P50" s="2">
        <v>169724.97</v>
      </c>
      <c r="Q50" s="3"/>
      <c r="R50" s="2">
        <v>0</v>
      </c>
      <c r="S50" s="3"/>
      <c r="T50" s="2">
        <v>0</v>
      </c>
      <c r="U50" s="3"/>
      <c r="V50" s="2">
        <v>0</v>
      </c>
      <c r="W50" s="3"/>
      <c r="X50" s="2">
        <v>0</v>
      </c>
      <c r="Y50" s="3"/>
      <c r="Z50" s="2">
        <v>0</v>
      </c>
      <c r="AA50" s="3"/>
      <c r="AB50" s="2">
        <v>0</v>
      </c>
      <c r="AC50" s="3"/>
      <c r="AD50" s="2">
        <v>0</v>
      </c>
      <c r="AE50" s="3"/>
      <c r="AF50" s="2">
        <v>0</v>
      </c>
      <c r="AG50" s="3"/>
      <c r="AH50" s="2">
        <f t="shared" si="4"/>
        <v>169724.97</v>
      </c>
      <c r="AI50" s="3"/>
      <c r="AJ50" s="2">
        <v>0</v>
      </c>
      <c r="AK50" s="3"/>
      <c r="AL50" s="2">
        <v>19849.2</v>
      </c>
      <c r="AM50" s="3"/>
      <c r="AN50" s="2">
        <v>17614.47</v>
      </c>
      <c r="AO50" s="3"/>
      <c r="AP50" s="2">
        <v>0</v>
      </c>
      <c r="AQ50" s="3"/>
      <c r="AR50" s="2">
        <f t="shared" si="5"/>
        <v>461440.62</v>
      </c>
    </row>
    <row r="51" spans="1:44">
      <c r="A51" s="1"/>
      <c r="B51" s="1"/>
      <c r="C51" s="1" t="s">
        <v>69</v>
      </c>
      <c r="D51" s="1"/>
      <c r="E51" s="1"/>
      <c r="F51" s="2">
        <v>21351.33</v>
      </c>
      <c r="G51" s="3"/>
      <c r="H51" s="2">
        <v>18288.849999999999</v>
      </c>
      <c r="I51" s="3"/>
      <c r="J51" s="2">
        <v>35673.18</v>
      </c>
      <c r="K51" s="3"/>
      <c r="L51" s="2">
        <v>15488.69</v>
      </c>
      <c r="M51" s="3"/>
      <c r="N51" s="2">
        <v>0</v>
      </c>
      <c r="O51" s="3"/>
      <c r="P51" s="2">
        <v>-3580.23</v>
      </c>
      <c r="Q51" s="3"/>
      <c r="R51" s="2">
        <v>1080.8900000000001</v>
      </c>
      <c r="S51" s="3"/>
      <c r="T51" s="2">
        <v>-282.36</v>
      </c>
      <c r="U51" s="3"/>
      <c r="V51" s="2">
        <v>100</v>
      </c>
      <c r="W51" s="3"/>
      <c r="X51" s="2">
        <v>2763.73</v>
      </c>
      <c r="Y51" s="3"/>
      <c r="Z51" s="2">
        <v>44.85</v>
      </c>
      <c r="AA51" s="3"/>
      <c r="AB51" s="2">
        <v>-366.77</v>
      </c>
      <c r="AC51" s="3"/>
      <c r="AD51" s="2">
        <v>0</v>
      </c>
      <c r="AE51" s="3"/>
      <c r="AF51" s="2">
        <v>2009.16</v>
      </c>
      <c r="AG51" s="3"/>
      <c r="AH51" s="2">
        <f t="shared" si="4"/>
        <v>17257.96</v>
      </c>
      <c r="AI51" s="3"/>
      <c r="AJ51" s="2">
        <v>0</v>
      </c>
      <c r="AK51" s="3"/>
      <c r="AL51" s="2">
        <v>17713.41</v>
      </c>
      <c r="AM51" s="3"/>
      <c r="AN51" s="2">
        <v>18876.330000000002</v>
      </c>
      <c r="AO51" s="3"/>
      <c r="AP51" s="2">
        <v>0</v>
      </c>
      <c r="AQ51" s="3"/>
      <c r="AR51" s="2">
        <f t="shared" si="5"/>
        <v>129161.06</v>
      </c>
    </row>
    <row r="52" spans="1:44" ht="15" thickBot="1">
      <c r="A52" s="1"/>
      <c r="B52" s="1"/>
      <c r="C52" s="1" t="s">
        <v>70</v>
      </c>
      <c r="D52" s="1"/>
      <c r="E52" s="1"/>
      <c r="F52" s="4">
        <v>996.46</v>
      </c>
      <c r="G52" s="3"/>
      <c r="H52" s="4">
        <v>3434.52</v>
      </c>
      <c r="I52" s="3"/>
      <c r="J52" s="4">
        <v>-17637.03</v>
      </c>
      <c r="K52" s="3"/>
      <c r="L52" s="4">
        <v>3800.1</v>
      </c>
      <c r="M52" s="3"/>
      <c r="N52" s="4">
        <v>499.54</v>
      </c>
      <c r="O52" s="3"/>
      <c r="P52" s="4">
        <v>-9321.92</v>
      </c>
      <c r="Q52" s="3"/>
      <c r="R52" s="4">
        <v>279.07</v>
      </c>
      <c r="S52" s="3"/>
      <c r="T52" s="4">
        <v>0</v>
      </c>
      <c r="U52" s="3"/>
      <c r="V52" s="4">
        <v>37.409999999999997</v>
      </c>
      <c r="W52" s="3"/>
      <c r="X52" s="4">
        <v>-391.27</v>
      </c>
      <c r="Y52" s="3"/>
      <c r="Z52" s="4">
        <v>-43.49</v>
      </c>
      <c r="AA52" s="3"/>
      <c r="AB52" s="4">
        <v>388.84</v>
      </c>
      <c r="AC52" s="3"/>
      <c r="AD52" s="4">
        <v>0</v>
      </c>
      <c r="AE52" s="3"/>
      <c r="AF52" s="4">
        <v>1.49</v>
      </c>
      <c r="AG52" s="3"/>
      <c r="AH52" s="4">
        <f t="shared" si="4"/>
        <v>-4750.2299999999996</v>
      </c>
      <c r="AI52" s="3"/>
      <c r="AJ52" s="4">
        <v>0</v>
      </c>
      <c r="AK52" s="3"/>
      <c r="AL52" s="4">
        <v>-7250.87</v>
      </c>
      <c r="AM52" s="3"/>
      <c r="AN52" s="4">
        <v>-5216.4399999999996</v>
      </c>
      <c r="AO52" s="3"/>
      <c r="AP52" s="4">
        <v>0</v>
      </c>
      <c r="AQ52" s="3"/>
      <c r="AR52" s="4">
        <f t="shared" si="5"/>
        <v>-30423.59</v>
      </c>
    </row>
    <row r="53" spans="1:44" ht="15" thickBot="1">
      <c r="A53" s="1"/>
      <c r="B53" s="1" t="s">
        <v>71</v>
      </c>
      <c r="C53" s="1"/>
      <c r="D53" s="1"/>
      <c r="E53" s="1"/>
      <c r="F53" s="6">
        <f>ROUND(SUM(F48:F52),5)</f>
        <v>22347.79</v>
      </c>
      <c r="G53" s="3"/>
      <c r="H53" s="6">
        <f>ROUND(SUM(H48:H52),5)</f>
        <v>21723.37</v>
      </c>
      <c r="I53" s="3"/>
      <c r="J53" s="6">
        <f>ROUND(SUM(J48:J52),5)</f>
        <v>277388.13</v>
      </c>
      <c r="K53" s="3"/>
      <c r="L53" s="6">
        <f>ROUND(SUM(L48:L52),5)</f>
        <v>19288.79</v>
      </c>
      <c r="M53" s="3"/>
      <c r="N53" s="6">
        <f>ROUND(SUM(N48:N52),5)</f>
        <v>499.54</v>
      </c>
      <c r="O53" s="3"/>
      <c r="P53" s="6">
        <f>ROUND(SUM(P48:P52),5)</f>
        <v>156822.82</v>
      </c>
      <c r="Q53" s="3"/>
      <c r="R53" s="6">
        <f>ROUND(SUM(R48:R52),5)</f>
        <v>1359.96</v>
      </c>
      <c r="S53" s="3"/>
      <c r="T53" s="6">
        <f>ROUND(SUM(T48:T52),5)</f>
        <v>-282.36</v>
      </c>
      <c r="U53" s="3"/>
      <c r="V53" s="6">
        <f>ROUND(SUM(V48:V52),5)</f>
        <v>137.41</v>
      </c>
      <c r="W53" s="3"/>
      <c r="X53" s="6">
        <f>ROUND(SUM(X48:X52),5)</f>
        <v>2372.46</v>
      </c>
      <c r="Y53" s="3"/>
      <c r="Z53" s="6">
        <f>ROUND(SUM(Z48:Z52),5)</f>
        <v>1.36</v>
      </c>
      <c r="AA53" s="3"/>
      <c r="AB53" s="6">
        <f>ROUND(SUM(AB48:AB52),5)</f>
        <v>22.07</v>
      </c>
      <c r="AC53" s="3"/>
      <c r="AD53" s="6">
        <f>ROUND(SUM(AD48:AD52),5)</f>
        <v>0</v>
      </c>
      <c r="AE53" s="3"/>
      <c r="AF53" s="6">
        <f>ROUND(SUM(AF48:AF52),5)</f>
        <v>2010.65</v>
      </c>
      <c r="AG53" s="3"/>
      <c r="AH53" s="6">
        <f t="shared" si="4"/>
        <v>182232.7</v>
      </c>
      <c r="AI53" s="3"/>
      <c r="AJ53" s="6">
        <f>ROUND(SUM(AJ48:AJ52),5)</f>
        <v>0</v>
      </c>
      <c r="AK53" s="3"/>
      <c r="AL53" s="6">
        <f>ROUND(SUM(AL48:AL52),5)</f>
        <v>30311.74</v>
      </c>
      <c r="AM53" s="3"/>
      <c r="AN53" s="6">
        <f>ROUND(SUM(AN48:AN52),5)</f>
        <v>31274.36</v>
      </c>
      <c r="AO53" s="3"/>
      <c r="AP53" s="6">
        <f>ROUND(SUM(AP48:AP52),5)</f>
        <v>0</v>
      </c>
      <c r="AQ53" s="3"/>
      <c r="AR53" s="6">
        <f t="shared" si="5"/>
        <v>565278.09</v>
      </c>
    </row>
    <row r="54" spans="1:44" s="8" customFormat="1" ht="11" thickBot="1">
      <c r="A54" s="1" t="s">
        <v>72</v>
      </c>
      <c r="B54" s="1"/>
      <c r="C54" s="1"/>
      <c r="D54" s="1"/>
      <c r="E54" s="1"/>
      <c r="F54" s="7">
        <f>ROUND(F37+F47+F53,5)</f>
        <v>22347.79</v>
      </c>
      <c r="G54" s="1"/>
      <c r="H54" s="7">
        <f>ROUND(H37+H47+H53,5)</f>
        <v>21921.37</v>
      </c>
      <c r="I54" s="1"/>
      <c r="J54" s="7">
        <f>ROUND(J37+J47+J53,5)</f>
        <v>277388.13</v>
      </c>
      <c r="K54" s="1"/>
      <c r="L54" s="7">
        <f>ROUND(L37+L47+L53,5)</f>
        <v>19288.79</v>
      </c>
      <c r="M54" s="1"/>
      <c r="N54" s="7">
        <f>ROUND(N37+N47+N53,5)</f>
        <v>499.54</v>
      </c>
      <c r="O54" s="1"/>
      <c r="P54" s="7">
        <f>ROUND(P37+P47+P53,5)</f>
        <v>156822.82</v>
      </c>
      <c r="Q54" s="1"/>
      <c r="R54" s="7">
        <f>ROUND(R37+R47+R53,5)</f>
        <v>1359.96</v>
      </c>
      <c r="S54" s="1"/>
      <c r="T54" s="7">
        <f>ROUND(T37+T47+T53,5)</f>
        <v>-282.36</v>
      </c>
      <c r="U54" s="1"/>
      <c r="V54" s="7">
        <f>ROUND(V37+V47+V53,5)</f>
        <v>137.41</v>
      </c>
      <c r="W54" s="1"/>
      <c r="X54" s="7">
        <f>ROUND(X37+X47+X53,5)</f>
        <v>2372.46</v>
      </c>
      <c r="Y54" s="1"/>
      <c r="Z54" s="7">
        <f>ROUND(Z37+Z47+Z53,5)</f>
        <v>1.36</v>
      </c>
      <c r="AA54" s="1"/>
      <c r="AB54" s="7">
        <f>ROUND(AB37+AB47+AB53,5)</f>
        <v>22.07</v>
      </c>
      <c r="AC54" s="1"/>
      <c r="AD54" s="7">
        <f>ROUND(AD37+AD47+AD53,5)</f>
        <v>0</v>
      </c>
      <c r="AE54" s="1"/>
      <c r="AF54" s="7">
        <f>ROUND(AF37+AF47+AF53,5)</f>
        <v>2010.65</v>
      </c>
      <c r="AG54" s="1"/>
      <c r="AH54" s="7">
        <f t="shared" si="4"/>
        <v>182232.7</v>
      </c>
      <c r="AI54" s="1"/>
      <c r="AJ54" s="7">
        <f>ROUND(AJ37+AJ47+AJ53,5)</f>
        <v>0</v>
      </c>
      <c r="AK54" s="1"/>
      <c r="AL54" s="7">
        <f>ROUND(AL37+AL47+AL53,5)</f>
        <v>34511.74</v>
      </c>
      <c r="AM54" s="1"/>
      <c r="AN54" s="7">
        <f>ROUND(AN37+AN47+AN53,5)</f>
        <v>35545.370000000003</v>
      </c>
      <c r="AO54" s="1"/>
      <c r="AP54" s="7">
        <f>ROUND(AP37+AP47+AP53,5)</f>
        <v>0</v>
      </c>
      <c r="AQ54" s="1"/>
      <c r="AR54" s="7">
        <f t="shared" si="5"/>
        <v>573947.1</v>
      </c>
    </row>
    <row r="55" spans="1:44" ht="15" thickTop="1"/>
  </sheetData>
  <pageMargins left="0.7" right="0.7" top="0.75" bottom="0.75" header="0.1" footer="0.3"/>
  <pageSetup orientation="portrait"/>
  <headerFooter>
    <oddHeader>&amp;L&amp;"Arial,Bold"&amp;8 12:42 PM
&amp;"Arial,Bold"&amp;8 2020-04-29
&amp;"Arial,Bold"&amp;8 Accrual Basis&amp;C&amp;"Arial,Bold"&amp;12 Denman Island Residents Association
&amp;"Arial,Bold"&amp;14 Balance Sheet by Class
&amp;"Arial,Bold"&amp;10 As of 31 December 2019</oddHeader>
    <oddFooter>&amp;R&amp;"Arial,Bold"&amp;8 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4" x14ac:dyDescent="0"/>
  <cols>
    <col min="1" max="3" width="3" style="14" customWidth="1"/>
    <col min="4" max="4" width="32.6640625" style="14" customWidth="1"/>
    <col min="5" max="5" width="10.1640625" style="15" bestFit="1" customWidth="1"/>
  </cols>
  <sheetData>
    <row r="1" spans="1:5" s="12" customFormat="1" ht="15" thickBot="1">
      <c r="A1" s="10"/>
      <c r="B1" s="10"/>
      <c r="C1" s="10"/>
      <c r="D1" s="10"/>
      <c r="E1" s="13" t="s">
        <v>74</v>
      </c>
    </row>
    <row r="2" spans="1:5" ht="15" thickTop="1">
      <c r="A2" s="1"/>
      <c r="B2" s="1" t="s">
        <v>75</v>
      </c>
      <c r="C2" s="1"/>
      <c r="D2" s="1"/>
      <c r="E2" s="2"/>
    </row>
    <row r="3" spans="1:5">
      <c r="A3" s="1"/>
      <c r="B3" s="1"/>
      <c r="C3" s="1" t="s">
        <v>76</v>
      </c>
      <c r="D3" s="1"/>
      <c r="E3" s="2"/>
    </row>
    <row r="4" spans="1:5">
      <c r="A4" s="1"/>
      <c r="B4" s="1"/>
      <c r="C4" s="1"/>
      <c r="D4" s="1" t="s">
        <v>77</v>
      </c>
      <c r="E4" s="2">
        <v>82183</v>
      </c>
    </row>
    <row r="5" spans="1:5">
      <c r="A5" s="1"/>
      <c r="B5" s="1"/>
      <c r="C5" s="1"/>
      <c r="D5" s="1" t="s">
        <v>78</v>
      </c>
      <c r="E5" s="2">
        <v>16369.2</v>
      </c>
    </row>
    <row r="6" spans="1:5">
      <c r="A6" s="1"/>
      <c r="B6" s="1"/>
      <c r="C6" s="1"/>
      <c r="D6" s="1" t="s">
        <v>79</v>
      </c>
      <c r="E6" s="2">
        <v>6282.6</v>
      </c>
    </row>
    <row r="7" spans="1:5">
      <c r="A7" s="1"/>
      <c r="B7" s="1"/>
      <c r="C7" s="1"/>
      <c r="D7" s="1" t="s">
        <v>80</v>
      </c>
      <c r="E7" s="2">
        <v>634.04</v>
      </c>
    </row>
    <row r="8" spans="1:5">
      <c r="A8" s="1"/>
      <c r="B8" s="1"/>
      <c r="C8" s="1"/>
      <c r="D8" s="1" t="s">
        <v>81</v>
      </c>
      <c r="E8" s="2">
        <v>125</v>
      </c>
    </row>
    <row r="9" spans="1:5" ht="15" thickBot="1">
      <c r="A9" s="1"/>
      <c r="B9" s="1"/>
      <c r="C9" s="1"/>
      <c r="D9" s="1" t="s">
        <v>82</v>
      </c>
      <c r="E9" s="9">
        <v>81024.2</v>
      </c>
    </row>
    <row r="10" spans="1:5">
      <c r="A10" s="1"/>
      <c r="B10" s="1"/>
      <c r="C10" s="1" t="s">
        <v>83</v>
      </c>
      <c r="D10" s="1"/>
      <c r="E10" s="2">
        <f>ROUND(SUM(E3:E9),5)</f>
        <v>186618.04</v>
      </c>
    </row>
    <row r="11" spans="1:5">
      <c r="A11" s="1"/>
      <c r="B11" s="1"/>
      <c r="C11" s="1" t="s">
        <v>84</v>
      </c>
      <c r="D11" s="1"/>
      <c r="E11" s="2"/>
    </row>
    <row r="12" spans="1:5">
      <c r="A12" s="1"/>
      <c r="B12" s="1"/>
      <c r="C12" s="1"/>
      <c r="D12" s="1" t="s">
        <v>85</v>
      </c>
      <c r="E12" s="2">
        <v>1549.3</v>
      </c>
    </row>
    <row r="13" spans="1:5">
      <c r="A13" s="1"/>
      <c r="B13" s="1"/>
      <c r="C13" s="1"/>
      <c r="D13" s="1" t="s">
        <v>86</v>
      </c>
      <c r="E13" s="2">
        <v>30179.61</v>
      </c>
    </row>
    <row r="14" spans="1:5">
      <c r="A14" s="1"/>
      <c r="B14" s="1"/>
      <c r="C14" s="1"/>
      <c r="D14" s="1" t="s">
        <v>87</v>
      </c>
      <c r="E14" s="2">
        <v>2681.72</v>
      </c>
    </row>
    <row r="15" spans="1:5">
      <c r="A15" s="1"/>
      <c r="B15" s="1"/>
      <c r="C15" s="1"/>
      <c r="D15" s="1" t="s">
        <v>88</v>
      </c>
      <c r="E15" s="2">
        <v>1054.8800000000001</v>
      </c>
    </row>
    <row r="16" spans="1:5">
      <c r="A16" s="1"/>
      <c r="B16" s="1"/>
      <c r="C16" s="1"/>
      <c r="D16" s="1" t="s">
        <v>89</v>
      </c>
      <c r="E16" s="2">
        <v>5650</v>
      </c>
    </row>
    <row r="17" spans="1:5">
      <c r="A17" s="1"/>
      <c r="B17" s="1"/>
      <c r="C17" s="1"/>
      <c r="D17" s="1" t="s">
        <v>90</v>
      </c>
      <c r="E17" s="2">
        <v>3234.91</v>
      </c>
    </row>
    <row r="18" spans="1:5">
      <c r="A18" s="1"/>
      <c r="B18" s="1"/>
      <c r="C18" s="1"/>
      <c r="D18" s="1" t="s">
        <v>91</v>
      </c>
      <c r="E18" s="2">
        <v>34244.449999999997</v>
      </c>
    </row>
    <row r="19" spans="1:5">
      <c r="A19" s="1"/>
      <c r="B19" s="1"/>
      <c r="C19" s="1"/>
      <c r="D19" s="1" t="s">
        <v>92</v>
      </c>
      <c r="E19" s="2">
        <v>265.35000000000002</v>
      </c>
    </row>
    <row r="20" spans="1:5">
      <c r="A20" s="1"/>
      <c r="B20" s="1"/>
      <c r="C20" s="1"/>
      <c r="D20" s="1" t="s">
        <v>93</v>
      </c>
      <c r="E20" s="2">
        <v>21862.7</v>
      </c>
    </row>
    <row r="21" spans="1:5">
      <c r="A21" s="1"/>
      <c r="B21" s="1"/>
      <c r="C21" s="1"/>
      <c r="D21" s="1" t="s">
        <v>94</v>
      </c>
      <c r="E21" s="2">
        <v>43097.55</v>
      </c>
    </row>
    <row r="22" spans="1:5">
      <c r="A22" s="1"/>
      <c r="B22" s="1"/>
      <c r="C22" s="1"/>
      <c r="D22" s="1" t="s">
        <v>95</v>
      </c>
      <c r="E22" s="2">
        <v>52350.17</v>
      </c>
    </row>
    <row r="23" spans="1:5">
      <c r="A23" s="1"/>
      <c r="B23" s="1"/>
      <c r="C23" s="1"/>
      <c r="D23" s="1" t="s">
        <v>96</v>
      </c>
      <c r="E23" s="2">
        <v>10292.59</v>
      </c>
    </row>
    <row r="24" spans="1:5">
      <c r="A24" s="1"/>
      <c r="B24" s="1"/>
      <c r="C24" s="1"/>
      <c r="D24" s="1" t="s">
        <v>97</v>
      </c>
      <c r="E24" s="2">
        <v>148</v>
      </c>
    </row>
    <row r="25" spans="1:5">
      <c r="A25" s="1"/>
      <c r="B25" s="1"/>
      <c r="C25" s="1"/>
      <c r="D25" s="1" t="s">
        <v>98</v>
      </c>
      <c r="E25" s="2">
        <v>2338.4899999999998</v>
      </c>
    </row>
    <row r="26" spans="1:5">
      <c r="A26" s="1"/>
      <c r="B26" s="1"/>
      <c r="C26" s="1"/>
      <c r="D26" s="1" t="s">
        <v>99</v>
      </c>
      <c r="E26" s="2">
        <v>5437.17</v>
      </c>
    </row>
    <row r="27" spans="1:5" ht="15" thickBot="1">
      <c r="A27" s="1"/>
      <c r="B27" s="1"/>
      <c r="C27" s="1"/>
      <c r="D27" s="1" t="s">
        <v>100</v>
      </c>
      <c r="E27" s="4">
        <v>2654.74</v>
      </c>
    </row>
    <row r="28" spans="1:5" ht="15" thickBot="1">
      <c r="A28" s="1"/>
      <c r="B28" s="1"/>
      <c r="C28" s="1" t="s">
        <v>101</v>
      </c>
      <c r="D28" s="1"/>
      <c r="E28" s="6">
        <f>ROUND(SUM(E11:E27),5)</f>
        <v>217041.63</v>
      </c>
    </row>
    <row r="29" spans="1:5" ht="15" thickBot="1">
      <c r="A29" s="1"/>
      <c r="B29" s="1" t="s">
        <v>102</v>
      </c>
      <c r="C29" s="1"/>
      <c r="D29" s="1"/>
      <c r="E29" s="6">
        <f>ROUND(E2+E10-E28,5)</f>
        <v>-30423.59</v>
      </c>
    </row>
    <row r="30" spans="1:5" s="8" customFormat="1" ht="11" thickBot="1">
      <c r="A30" s="1" t="s">
        <v>70</v>
      </c>
      <c r="B30" s="1"/>
      <c r="C30" s="1"/>
      <c r="D30" s="1"/>
      <c r="E30" s="7">
        <f>E29</f>
        <v>-30423.59</v>
      </c>
    </row>
    <row r="31" spans="1:5" ht="15" thickTop="1"/>
  </sheetData>
  <pageMargins left="0.7" right="0.7" top="0.75" bottom="0.75" header="0.1" footer="0.3"/>
  <pageSetup orientation="portrait"/>
  <headerFooter>
    <oddHeader>&amp;L&amp;"Arial,Bold"&amp;8 12:35 PM
&amp;"Arial,Bold"&amp;8 2020-04-29
&amp;"Arial,Bold"&amp;8 Accrual Basis&amp;C&amp;"Arial,Bold"&amp;12 Denman Island Residents Association
&amp;"Arial,Bold"&amp;14 Profit &amp;&amp; Loss
&amp;"Arial,Bold"&amp;10 January through December 2019</oddHeader>
    <oddFooter>&amp;R&amp;"Arial,Bold"&amp;8 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pane xSplit="4" ySplit="2" topLeftCell="E3" activePane="bottomRight" state="frozenSplit"/>
      <selection pane="topRight" activeCell="E1" sqref="E1"/>
      <selection pane="bottomLeft" activeCell="A3" sqref="A3"/>
      <selection pane="bottomRight" activeCell="E38" sqref="E38"/>
    </sheetView>
  </sheetViews>
  <sheetFormatPr baseColWidth="10" defaultColWidth="8.83203125" defaultRowHeight="14" x14ac:dyDescent="0"/>
  <cols>
    <col min="1" max="3" width="3" style="14" customWidth="1"/>
    <col min="4" max="4" width="32.6640625" style="14" customWidth="1"/>
    <col min="5" max="5" width="11.1640625" style="15" bestFit="1" customWidth="1"/>
    <col min="6" max="6" width="2.33203125" style="15" customWidth="1"/>
    <col min="7" max="7" width="10.5" style="15" bestFit="1" customWidth="1"/>
    <col min="8" max="8" width="2.33203125" style="15" customWidth="1"/>
    <col min="9" max="9" width="14.5" style="15" bestFit="1" customWidth="1"/>
    <col min="10" max="10" width="2.33203125" style="15" customWidth="1"/>
    <col min="11" max="11" width="12.6640625" style="15" bestFit="1" customWidth="1"/>
    <col min="12" max="12" width="2.33203125" style="15" customWidth="1"/>
    <col min="13" max="13" width="12.5" style="15" bestFit="1" customWidth="1"/>
    <col min="14" max="14" width="2.33203125" style="15" customWidth="1"/>
    <col min="15" max="15" width="13.5" style="15" bestFit="1" customWidth="1"/>
    <col min="16" max="16" width="2.33203125" style="15" customWidth="1"/>
    <col min="17" max="17" width="15.83203125" style="15" bestFit="1" customWidth="1"/>
    <col min="18" max="18" width="2.33203125" style="15" customWidth="1"/>
    <col min="19" max="19" width="15" style="15" bestFit="1" customWidth="1"/>
    <col min="20" max="20" width="2.33203125" style="15" customWidth="1"/>
    <col min="21" max="21" width="7" style="15" bestFit="1" customWidth="1"/>
    <col min="22" max="22" width="2.33203125" style="15" customWidth="1"/>
    <col min="23" max="23" width="18.1640625" style="15" bestFit="1" customWidth="1"/>
    <col min="24" max="24" width="2.33203125" style="15" customWidth="1"/>
    <col min="25" max="25" width="15.33203125" style="15" bestFit="1" customWidth="1"/>
    <col min="26" max="26" width="2.33203125" style="15" customWidth="1"/>
    <col min="27" max="27" width="7" style="15" bestFit="1" customWidth="1"/>
    <col min="28" max="28" width="2.33203125" style="15" customWidth="1"/>
    <col min="29" max="29" width="8.83203125" style="15" bestFit="1" customWidth="1"/>
    <col min="30" max="30" width="2.33203125" style="15" customWidth="1"/>
    <col min="31" max="31" width="10.5" style="15" bestFit="1" customWidth="1"/>
    <col min="32" max="32" width="2.33203125" style="15" customWidth="1"/>
    <col min="33" max="33" width="9.33203125" style="15" bestFit="1" customWidth="1"/>
    <col min="34" max="34" width="2.33203125" style="15" customWidth="1"/>
    <col min="35" max="35" width="16.6640625" style="15" bestFit="1" customWidth="1"/>
    <col min="36" max="36" width="2.33203125" style="15" customWidth="1"/>
    <col min="37" max="37" width="10.5" style="15" bestFit="1" customWidth="1"/>
    <col min="38" max="38" width="2.33203125" style="15" customWidth="1"/>
    <col min="39" max="39" width="8.6640625" style="15" bestFit="1" customWidth="1"/>
  </cols>
  <sheetData>
    <row r="1" spans="1:39" s="12" customFormat="1">
      <c r="A1" s="10"/>
      <c r="B1" s="10"/>
      <c r="C1" s="10"/>
      <c r="D1" s="10"/>
      <c r="E1" s="11"/>
      <c r="F1" s="11"/>
      <c r="G1" s="11"/>
      <c r="H1" s="11"/>
      <c r="I1" s="11"/>
      <c r="J1" s="11"/>
      <c r="K1" s="10" t="s">
        <v>4</v>
      </c>
      <c r="L1" s="11"/>
      <c r="M1" s="10" t="s">
        <v>5</v>
      </c>
      <c r="N1" s="11"/>
      <c r="O1" s="10" t="s">
        <v>6</v>
      </c>
      <c r="P1" s="11"/>
      <c r="Q1" s="10" t="s">
        <v>7</v>
      </c>
      <c r="R1" s="11"/>
      <c r="S1" s="10" t="s">
        <v>9</v>
      </c>
      <c r="T1" s="11"/>
      <c r="U1" s="10" t="s">
        <v>10</v>
      </c>
      <c r="V1" s="11"/>
      <c r="W1" s="10" t="s">
        <v>11</v>
      </c>
      <c r="X1" s="11"/>
      <c r="Y1" s="10" t="s">
        <v>12</v>
      </c>
      <c r="Z1" s="11"/>
      <c r="AA1" s="10" t="s">
        <v>14</v>
      </c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39" s="12" customFormat="1" ht="15" thickBot="1">
      <c r="A2" s="10"/>
      <c r="B2" s="10"/>
      <c r="C2" s="10"/>
      <c r="D2" s="10"/>
      <c r="E2" s="13" t="s">
        <v>0</v>
      </c>
      <c r="F2" s="11"/>
      <c r="G2" s="13" t="s">
        <v>1</v>
      </c>
      <c r="H2" s="11"/>
      <c r="I2" s="13" t="s">
        <v>2</v>
      </c>
      <c r="J2" s="11"/>
      <c r="K2" s="13" t="s">
        <v>3</v>
      </c>
      <c r="L2" s="11"/>
      <c r="M2" s="13" t="s">
        <v>3</v>
      </c>
      <c r="N2" s="11"/>
      <c r="O2" s="13" t="s">
        <v>3</v>
      </c>
      <c r="P2" s="11"/>
      <c r="Q2" s="13" t="s">
        <v>3</v>
      </c>
      <c r="R2" s="11"/>
      <c r="S2" s="13" t="s">
        <v>3</v>
      </c>
      <c r="T2" s="11"/>
      <c r="U2" s="13" t="s">
        <v>3</v>
      </c>
      <c r="V2" s="11"/>
      <c r="W2" s="13" t="s">
        <v>3</v>
      </c>
      <c r="X2" s="11"/>
      <c r="Y2" s="13" t="s">
        <v>3</v>
      </c>
      <c r="Z2" s="11"/>
      <c r="AA2" s="13" t="s">
        <v>3</v>
      </c>
      <c r="AB2" s="11"/>
      <c r="AC2" s="13" t="s">
        <v>15</v>
      </c>
      <c r="AD2" s="11"/>
      <c r="AE2" s="13" t="s">
        <v>16</v>
      </c>
      <c r="AF2" s="11"/>
      <c r="AG2" s="13" t="s">
        <v>17</v>
      </c>
      <c r="AH2" s="11"/>
      <c r="AI2" s="13" t="s">
        <v>18</v>
      </c>
      <c r="AJ2" s="11"/>
      <c r="AK2" s="13" t="s">
        <v>19</v>
      </c>
      <c r="AL2" s="11"/>
      <c r="AM2" s="13" t="s">
        <v>20</v>
      </c>
    </row>
    <row r="3" spans="1:39" ht="15" thickTop="1">
      <c r="A3" s="1"/>
      <c r="B3" s="1" t="s">
        <v>75</v>
      </c>
      <c r="C3" s="1"/>
      <c r="D3" s="1"/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/>
      <c r="R3" s="3"/>
      <c r="S3" s="2"/>
      <c r="T3" s="3"/>
      <c r="U3" s="2"/>
      <c r="V3" s="3"/>
      <c r="W3" s="2"/>
      <c r="X3" s="3"/>
      <c r="Y3" s="2"/>
      <c r="Z3" s="3"/>
      <c r="AA3" s="2"/>
      <c r="AB3" s="3"/>
      <c r="AC3" s="2"/>
      <c r="AD3" s="3"/>
      <c r="AE3" s="2"/>
      <c r="AF3" s="3"/>
      <c r="AG3" s="2"/>
      <c r="AH3" s="3"/>
      <c r="AI3" s="2"/>
      <c r="AJ3" s="3"/>
      <c r="AK3" s="2"/>
      <c r="AL3" s="3"/>
      <c r="AM3" s="2"/>
    </row>
    <row r="4" spans="1:39">
      <c r="A4" s="1"/>
      <c r="B4" s="1"/>
      <c r="C4" s="1" t="s">
        <v>76</v>
      </c>
      <c r="D4" s="1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2"/>
      <c r="AD4" s="3"/>
      <c r="AE4" s="2"/>
      <c r="AF4" s="3"/>
      <c r="AG4" s="2"/>
      <c r="AH4" s="3"/>
      <c r="AI4" s="2"/>
      <c r="AJ4" s="3"/>
      <c r="AK4" s="2"/>
      <c r="AL4" s="3"/>
      <c r="AM4" s="2"/>
    </row>
    <row r="5" spans="1:39">
      <c r="A5" s="1"/>
      <c r="B5" s="1"/>
      <c r="C5" s="1"/>
      <c r="D5" s="1" t="s">
        <v>77</v>
      </c>
      <c r="E5" s="2">
        <v>2400</v>
      </c>
      <c r="F5" s="3"/>
      <c r="G5" s="2">
        <v>0</v>
      </c>
      <c r="H5" s="3"/>
      <c r="I5" s="2">
        <v>3600</v>
      </c>
      <c r="J5" s="3"/>
      <c r="K5" s="2">
        <v>5530</v>
      </c>
      <c r="L5" s="3"/>
      <c r="M5" s="2">
        <v>0</v>
      </c>
      <c r="N5" s="3"/>
      <c r="O5" s="2">
        <v>400</v>
      </c>
      <c r="P5" s="3"/>
      <c r="Q5" s="2">
        <v>750</v>
      </c>
      <c r="R5" s="3"/>
      <c r="S5" s="2">
        <v>0</v>
      </c>
      <c r="T5" s="3"/>
      <c r="U5" s="2">
        <v>678</v>
      </c>
      <c r="V5" s="3"/>
      <c r="W5" s="2">
        <v>1500</v>
      </c>
      <c r="X5" s="3"/>
      <c r="Y5" s="2">
        <v>700</v>
      </c>
      <c r="Z5" s="3"/>
      <c r="AA5" s="2">
        <v>1892</v>
      </c>
      <c r="AB5" s="3"/>
      <c r="AC5" s="2">
        <f t="shared" ref="AC5:AC11" si="0">ROUND(SUM(K5:AA5),5)</f>
        <v>11450</v>
      </c>
      <c r="AD5" s="3"/>
      <c r="AE5" s="2">
        <v>0</v>
      </c>
      <c r="AF5" s="3"/>
      <c r="AG5" s="2">
        <v>0</v>
      </c>
      <c r="AH5" s="3"/>
      <c r="AI5" s="2">
        <v>64733</v>
      </c>
      <c r="AJ5" s="3"/>
      <c r="AK5" s="2">
        <v>0</v>
      </c>
      <c r="AL5" s="3"/>
      <c r="AM5" s="2">
        <f t="shared" ref="AM5:AM11" si="1">ROUND(SUM(E5:I5)+SUM(AC5:AK5),5)</f>
        <v>82183</v>
      </c>
    </row>
    <row r="6" spans="1:39">
      <c r="A6" s="1"/>
      <c r="B6" s="1"/>
      <c r="C6" s="1"/>
      <c r="D6" s="1" t="s">
        <v>78</v>
      </c>
      <c r="E6" s="2">
        <v>0</v>
      </c>
      <c r="F6" s="3"/>
      <c r="G6" s="2">
        <v>11919.2</v>
      </c>
      <c r="H6" s="3"/>
      <c r="I6" s="2">
        <v>0</v>
      </c>
      <c r="J6" s="3"/>
      <c r="K6" s="2">
        <v>0</v>
      </c>
      <c r="L6" s="3"/>
      <c r="M6" s="2">
        <v>0</v>
      </c>
      <c r="N6" s="3"/>
      <c r="O6" s="2">
        <v>0</v>
      </c>
      <c r="P6" s="3"/>
      <c r="Q6" s="2">
        <v>0</v>
      </c>
      <c r="R6" s="3"/>
      <c r="S6" s="2">
        <v>0</v>
      </c>
      <c r="T6" s="3"/>
      <c r="U6" s="2">
        <v>4450</v>
      </c>
      <c r="V6" s="3"/>
      <c r="W6" s="2">
        <v>0</v>
      </c>
      <c r="X6" s="3"/>
      <c r="Y6" s="2">
        <v>0</v>
      </c>
      <c r="Z6" s="3"/>
      <c r="AA6" s="2">
        <v>0</v>
      </c>
      <c r="AB6" s="3"/>
      <c r="AC6" s="2">
        <f t="shared" si="0"/>
        <v>4450</v>
      </c>
      <c r="AD6" s="3"/>
      <c r="AE6" s="2">
        <v>0</v>
      </c>
      <c r="AF6" s="3"/>
      <c r="AG6" s="2">
        <v>0</v>
      </c>
      <c r="AH6" s="3"/>
      <c r="AI6" s="2">
        <v>0</v>
      </c>
      <c r="AJ6" s="3"/>
      <c r="AK6" s="2">
        <v>0</v>
      </c>
      <c r="AL6" s="3"/>
      <c r="AM6" s="2">
        <f t="shared" si="1"/>
        <v>16369.2</v>
      </c>
    </row>
    <row r="7" spans="1:39">
      <c r="A7" s="1"/>
      <c r="B7" s="1"/>
      <c r="C7" s="1"/>
      <c r="D7" s="1" t="s">
        <v>79</v>
      </c>
      <c r="E7" s="2">
        <v>0</v>
      </c>
      <c r="F7" s="3"/>
      <c r="G7" s="2">
        <v>4354.82</v>
      </c>
      <c r="H7" s="3"/>
      <c r="I7" s="2">
        <v>0</v>
      </c>
      <c r="J7" s="3"/>
      <c r="K7" s="2">
        <v>0</v>
      </c>
      <c r="L7" s="3"/>
      <c r="M7" s="2">
        <v>555</v>
      </c>
      <c r="N7" s="3"/>
      <c r="O7" s="2">
        <v>0</v>
      </c>
      <c r="P7" s="3"/>
      <c r="Q7" s="2">
        <v>102.95</v>
      </c>
      <c r="R7" s="3"/>
      <c r="S7" s="2">
        <v>50</v>
      </c>
      <c r="T7" s="3"/>
      <c r="U7" s="2">
        <v>0</v>
      </c>
      <c r="V7" s="3"/>
      <c r="W7" s="2">
        <v>250</v>
      </c>
      <c r="X7" s="3"/>
      <c r="Y7" s="2">
        <v>0</v>
      </c>
      <c r="Z7" s="3"/>
      <c r="AA7" s="2">
        <v>0</v>
      </c>
      <c r="AB7" s="3"/>
      <c r="AC7" s="2">
        <f t="shared" si="0"/>
        <v>957.95</v>
      </c>
      <c r="AD7" s="3"/>
      <c r="AE7" s="2">
        <v>0</v>
      </c>
      <c r="AF7" s="3"/>
      <c r="AG7" s="2">
        <v>0</v>
      </c>
      <c r="AH7" s="3"/>
      <c r="AI7" s="2">
        <v>969.83</v>
      </c>
      <c r="AJ7" s="3"/>
      <c r="AK7" s="2">
        <v>0</v>
      </c>
      <c r="AL7" s="3"/>
      <c r="AM7" s="2">
        <f t="shared" si="1"/>
        <v>6282.6</v>
      </c>
    </row>
    <row r="8" spans="1:39">
      <c r="A8" s="1"/>
      <c r="B8" s="1"/>
      <c r="C8" s="1"/>
      <c r="D8" s="1" t="s">
        <v>80</v>
      </c>
      <c r="E8" s="2">
        <v>113.61</v>
      </c>
      <c r="F8" s="3"/>
      <c r="G8" s="2">
        <v>0</v>
      </c>
      <c r="H8" s="3"/>
      <c r="I8" s="2">
        <v>376.29</v>
      </c>
      <c r="J8" s="3"/>
      <c r="K8" s="2">
        <v>51</v>
      </c>
      <c r="L8" s="3"/>
      <c r="M8" s="2">
        <v>0</v>
      </c>
      <c r="N8" s="3"/>
      <c r="O8" s="2">
        <v>0</v>
      </c>
      <c r="P8" s="3"/>
      <c r="Q8" s="2">
        <v>0</v>
      </c>
      <c r="R8" s="3"/>
      <c r="S8" s="2">
        <v>0</v>
      </c>
      <c r="T8" s="3"/>
      <c r="U8" s="2">
        <v>0</v>
      </c>
      <c r="V8" s="3"/>
      <c r="W8" s="2">
        <v>0</v>
      </c>
      <c r="X8" s="3"/>
      <c r="Y8" s="2">
        <v>0</v>
      </c>
      <c r="Z8" s="3"/>
      <c r="AA8" s="2">
        <v>0</v>
      </c>
      <c r="AB8" s="3"/>
      <c r="AC8" s="2">
        <f t="shared" si="0"/>
        <v>51</v>
      </c>
      <c r="AD8" s="3"/>
      <c r="AE8" s="2">
        <v>0</v>
      </c>
      <c r="AF8" s="3"/>
      <c r="AG8" s="2">
        <v>90.7</v>
      </c>
      <c r="AH8" s="3"/>
      <c r="AI8" s="2">
        <v>2.44</v>
      </c>
      <c r="AJ8" s="3"/>
      <c r="AK8" s="2">
        <v>0</v>
      </c>
      <c r="AL8" s="3"/>
      <c r="AM8" s="2">
        <f t="shared" si="1"/>
        <v>634.04</v>
      </c>
    </row>
    <row r="9" spans="1:39">
      <c r="A9" s="1"/>
      <c r="B9" s="1"/>
      <c r="C9" s="1"/>
      <c r="D9" s="1" t="s">
        <v>81</v>
      </c>
      <c r="E9" s="2">
        <v>0</v>
      </c>
      <c r="F9" s="3"/>
      <c r="G9" s="2">
        <v>0</v>
      </c>
      <c r="H9" s="3"/>
      <c r="I9" s="2">
        <v>0</v>
      </c>
      <c r="J9" s="3"/>
      <c r="K9" s="2">
        <v>0</v>
      </c>
      <c r="L9" s="3"/>
      <c r="M9" s="2">
        <v>0</v>
      </c>
      <c r="N9" s="3"/>
      <c r="O9" s="2">
        <v>0</v>
      </c>
      <c r="P9" s="3"/>
      <c r="Q9" s="2">
        <v>0</v>
      </c>
      <c r="R9" s="3"/>
      <c r="S9" s="2">
        <v>0</v>
      </c>
      <c r="T9" s="3"/>
      <c r="U9" s="2">
        <v>0</v>
      </c>
      <c r="V9" s="3"/>
      <c r="W9" s="2">
        <v>0</v>
      </c>
      <c r="X9" s="3"/>
      <c r="Y9" s="2">
        <v>0</v>
      </c>
      <c r="Z9" s="3"/>
      <c r="AA9" s="2">
        <v>125</v>
      </c>
      <c r="AB9" s="3"/>
      <c r="AC9" s="2">
        <f t="shared" si="0"/>
        <v>125</v>
      </c>
      <c r="AD9" s="3"/>
      <c r="AE9" s="2">
        <v>0</v>
      </c>
      <c r="AF9" s="3"/>
      <c r="AG9" s="2">
        <v>0</v>
      </c>
      <c r="AH9" s="3"/>
      <c r="AI9" s="2">
        <v>0</v>
      </c>
      <c r="AJ9" s="3"/>
      <c r="AK9" s="2">
        <v>0</v>
      </c>
      <c r="AL9" s="3"/>
      <c r="AM9" s="2">
        <f t="shared" si="1"/>
        <v>125</v>
      </c>
    </row>
    <row r="10" spans="1:39" ht="15" thickBot="1">
      <c r="A10" s="1"/>
      <c r="B10" s="1"/>
      <c r="C10" s="1"/>
      <c r="D10" s="1" t="s">
        <v>82</v>
      </c>
      <c r="E10" s="9">
        <v>1042</v>
      </c>
      <c r="F10" s="3"/>
      <c r="G10" s="9">
        <v>46558.400000000001</v>
      </c>
      <c r="H10" s="3"/>
      <c r="I10" s="9">
        <v>3582.4</v>
      </c>
      <c r="J10" s="3"/>
      <c r="K10" s="9">
        <v>0</v>
      </c>
      <c r="L10" s="3"/>
      <c r="M10" s="9">
        <v>0</v>
      </c>
      <c r="N10" s="3"/>
      <c r="O10" s="9">
        <v>114.75</v>
      </c>
      <c r="P10" s="3"/>
      <c r="Q10" s="9">
        <v>0</v>
      </c>
      <c r="R10" s="3"/>
      <c r="S10" s="9">
        <v>0</v>
      </c>
      <c r="T10" s="3"/>
      <c r="U10" s="9">
        <v>0</v>
      </c>
      <c r="V10" s="3"/>
      <c r="W10" s="9">
        <v>0</v>
      </c>
      <c r="X10" s="3"/>
      <c r="Y10" s="9">
        <v>0</v>
      </c>
      <c r="Z10" s="3"/>
      <c r="AA10" s="9">
        <v>0</v>
      </c>
      <c r="AB10" s="3"/>
      <c r="AC10" s="9">
        <f t="shared" si="0"/>
        <v>114.75</v>
      </c>
      <c r="AD10" s="3"/>
      <c r="AE10" s="9">
        <v>-8292</v>
      </c>
      <c r="AF10" s="3"/>
      <c r="AG10" s="9">
        <v>13306.04</v>
      </c>
      <c r="AH10" s="3"/>
      <c r="AI10" s="9">
        <v>24712.61</v>
      </c>
      <c r="AJ10" s="3"/>
      <c r="AK10" s="9">
        <v>0</v>
      </c>
      <c r="AL10" s="3"/>
      <c r="AM10" s="9">
        <f t="shared" si="1"/>
        <v>81024.2</v>
      </c>
    </row>
    <row r="11" spans="1:39">
      <c r="A11" s="1"/>
      <c r="B11" s="1"/>
      <c r="C11" s="1" t="s">
        <v>83</v>
      </c>
      <c r="D11" s="1"/>
      <c r="E11" s="2">
        <f>ROUND(SUM(E4:E10),5)</f>
        <v>3555.61</v>
      </c>
      <c r="F11" s="3"/>
      <c r="G11" s="2">
        <f>ROUND(SUM(G4:G10),5)</f>
        <v>62832.42</v>
      </c>
      <c r="H11" s="3"/>
      <c r="I11" s="2">
        <f>ROUND(SUM(I4:I10),5)</f>
        <v>7558.69</v>
      </c>
      <c r="J11" s="3"/>
      <c r="K11" s="2">
        <f>ROUND(SUM(K4:K10),5)</f>
        <v>5581</v>
      </c>
      <c r="L11" s="3"/>
      <c r="M11" s="2">
        <f>ROUND(SUM(M4:M10),5)</f>
        <v>555</v>
      </c>
      <c r="N11" s="3"/>
      <c r="O11" s="2">
        <f>ROUND(SUM(O4:O10),5)</f>
        <v>514.75</v>
      </c>
      <c r="P11" s="3"/>
      <c r="Q11" s="2">
        <f>ROUND(SUM(Q4:Q10),5)</f>
        <v>852.95</v>
      </c>
      <c r="R11" s="3"/>
      <c r="S11" s="2">
        <f>ROUND(SUM(S4:S10),5)</f>
        <v>50</v>
      </c>
      <c r="T11" s="3"/>
      <c r="U11" s="2">
        <f>ROUND(SUM(U4:U10),5)</f>
        <v>5128</v>
      </c>
      <c r="V11" s="3"/>
      <c r="W11" s="2">
        <f>ROUND(SUM(W4:W10),5)</f>
        <v>1750</v>
      </c>
      <c r="X11" s="3"/>
      <c r="Y11" s="2">
        <f>ROUND(SUM(Y4:Y10),5)</f>
        <v>700</v>
      </c>
      <c r="Z11" s="3"/>
      <c r="AA11" s="2">
        <f>ROUND(SUM(AA4:AA10),5)</f>
        <v>2017</v>
      </c>
      <c r="AB11" s="3"/>
      <c r="AC11" s="2">
        <f t="shared" si="0"/>
        <v>17148.7</v>
      </c>
      <c r="AD11" s="3"/>
      <c r="AE11" s="2">
        <f>ROUND(SUM(AE4:AE10),5)</f>
        <v>-8292</v>
      </c>
      <c r="AF11" s="3"/>
      <c r="AG11" s="2">
        <f>ROUND(SUM(AG4:AG10),5)</f>
        <v>13396.74</v>
      </c>
      <c r="AH11" s="3"/>
      <c r="AI11" s="2">
        <f>ROUND(SUM(AI4:AI10),5)</f>
        <v>90417.88</v>
      </c>
      <c r="AJ11" s="3"/>
      <c r="AK11" s="2">
        <f>ROUND(SUM(AK4:AK10),5)</f>
        <v>0</v>
      </c>
      <c r="AL11" s="3"/>
      <c r="AM11" s="2">
        <f t="shared" si="1"/>
        <v>186618.04</v>
      </c>
    </row>
    <row r="12" spans="1:39">
      <c r="A12" s="1"/>
      <c r="B12" s="1"/>
      <c r="C12" s="1" t="s">
        <v>84</v>
      </c>
      <c r="D12" s="1"/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3"/>
      <c r="Q12" s="2"/>
      <c r="R12" s="3"/>
      <c r="S12" s="2"/>
      <c r="T12" s="3"/>
      <c r="U12" s="2"/>
      <c r="V12" s="3"/>
      <c r="W12" s="2"/>
      <c r="X12" s="3"/>
      <c r="Y12" s="2"/>
      <c r="Z12" s="3"/>
      <c r="AA12" s="2"/>
      <c r="AB12" s="3"/>
      <c r="AC12" s="2"/>
      <c r="AD12" s="3"/>
      <c r="AE12" s="2"/>
      <c r="AF12" s="3"/>
      <c r="AG12" s="2"/>
      <c r="AH12" s="3"/>
      <c r="AI12" s="2"/>
      <c r="AJ12" s="3"/>
      <c r="AK12" s="2"/>
      <c r="AL12" s="3"/>
      <c r="AM12" s="2"/>
    </row>
    <row r="13" spans="1:39">
      <c r="A13" s="1"/>
      <c r="B13" s="1"/>
      <c r="C13" s="1"/>
      <c r="D13" s="1" t="s">
        <v>85</v>
      </c>
      <c r="E13" s="2">
        <v>0</v>
      </c>
      <c r="F13" s="3"/>
      <c r="G13" s="2">
        <v>246.95</v>
      </c>
      <c r="H13" s="3"/>
      <c r="I13" s="2">
        <v>0</v>
      </c>
      <c r="J13" s="3"/>
      <c r="K13" s="2">
        <v>158.16999999999999</v>
      </c>
      <c r="L13" s="3"/>
      <c r="M13" s="2">
        <v>0</v>
      </c>
      <c r="N13" s="3"/>
      <c r="O13" s="2">
        <v>0</v>
      </c>
      <c r="P13" s="3"/>
      <c r="Q13" s="2">
        <v>0</v>
      </c>
      <c r="R13" s="3"/>
      <c r="S13" s="2">
        <v>12.59</v>
      </c>
      <c r="T13" s="3"/>
      <c r="U13" s="2">
        <v>0</v>
      </c>
      <c r="V13" s="3"/>
      <c r="W13" s="2">
        <v>417.99</v>
      </c>
      <c r="X13" s="3"/>
      <c r="Y13" s="2">
        <v>311.16000000000003</v>
      </c>
      <c r="Z13" s="3"/>
      <c r="AA13" s="2">
        <v>0</v>
      </c>
      <c r="AB13" s="3"/>
      <c r="AC13" s="2">
        <f t="shared" ref="AC13:AC31" si="2">ROUND(SUM(K13:AA13),5)</f>
        <v>899.91</v>
      </c>
      <c r="AD13" s="3"/>
      <c r="AE13" s="2">
        <v>0</v>
      </c>
      <c r="AF13" s="3"/>
      <c r="AG13" s="2">
        <v>0</v>
      </c>
      <c r="AH13" s="3"/>
      <c r="AI13" s="2">
        <v>402.44</v>
      </c>
      <c r="AJ13" s="3"/>
      <c r="AK13" s="2">
        <v>0</v>
      </c>
      <c r="AL13" s="3"/>
      <c r="AM13" s="2">
        <f t="shared" ref="AM13:AM31" si="3">ROUND(SUM(E13:I13)+SUM(AC13:AK13),5)</f>
        <v>1549.3</v>
      </c>
    </row>
    <row r="14" spans="1:39">
      <c r="A14" s="1"/>
      <c r="B14" s="1"/>
      <c r="C14" s="1"/>
      <c r="D14" s="1" t="s">
        <v>86</v>
      </c>
      <c r="E14" s="2">
        <v>0</v>
      </c>
      <c r="F14" s="3"/>
      <c r="G14" s="2">
        <v>0</v>
      </c>
      <c r="H14" s="3"/>
      <c r="I14" s="2">
        <v>18603.8</v>
      </c>
      <c r="J14" s="3"/>
      <c r="K14" s="2">
        <v>0</v>
      </c>
      <c r="L14" s="3"/>
      <c r="M14" s="2">
        <v>0</v>
      </c>
      <c r="N14" s="3"/>
      <c r="O14" s="2">
        <v>9401.67</v>
      </c>
      <c r="P14" s="3"/>
      <c r="Q14" s="2">
        <v>0</v>
      </c>
      <c r="R14" s="3"/>
      <c r="S14" s="2">
        <v>0</v>
      </c>
      <c r="T14" s="3"/>
      <c r="U14" s="2">
        <v>0</v>
      </c>
      <c r="V14" s="3"/>
      <c r="W14" s="2">
        <v>0</v>
      </c>
      <c r="X14" s="3"/>
      <c r="Y14" s="2">
        <v>0</v>
      </c>
      <c r="Z14" s="3"/>
      <c r="AA14" s="2">
        <v>0</v>
      </c>
      <c r="AB14" s="3"/>
      <c r="AC14" s="2">
        <f t="shared" si="2"/>
        <v>9401.67</v>
      </c>
      <c r="AD14" s="3"/>
      <c r="AE14" s="2">
        <v>0</v>
      </c>
      <c r="AF14" s="3"/>
      <c r="AG14" s="2">
        <v>1167.5999999999999</v>
      </c>
      <c r="AH14" s="3"/>
      <c r="AI14" s="2">
        <v>1006.54</v>
      </c>
      <c r="AJ14" s="3"/>
      <c r="AK14" s="2">
        <v>0</v>
      </c>
      <c r="AL14" s="3"/>
      <c r="AM14" s="2">
        <f t="shared" si="3"/>
        <v>30179.61</v>
      </c>
    </row>
    <row r="15" spans="1:39">
      <c r="A15" s="1"/>
      <c r="B15" s="1"/>
      <c r="C15" s="1"/>
      <c r="D15" s="1" t="s">
        <v>87</v>
      </c>
      <c r="E15" s="2">
        <v>156.80000000000001</v>
      </c>
      <c r="F15" s="3"/>
      <c r="G15" s="2">
        <v>234.32</v>
      </c>
      <c r="H15" s="3"/>
      <c r="I15" s="2">
        <v>93.11</v>
      </c>
      <c r="J15" s="3"/>
      <c r="K15" s="2">
        <v>133.72999999999999</v>
      </c>
      <c r="L15" s="3"/>
      <c r="M15" s="2">
        <v>55.46</v>
      </c>
      <c r="N15" s="3"/>
      <c r="O15" s="2">
        <v>0</v>
      </c>
      <c r="P15" s="3"/>
      <c r="Q15" s="2">
        <v>0</v>
      </c>
      <c r="R15" s="3"/>
      <c r="S15" s="2">
        <v>0</v>
      </c>
      <c r="T15" s="3"/>
      <c r="U15" s="2">
        <v>0</v>
      </c>
      <c r="V15" s="3"/>
      <c r="W15" s="2">
        <v>0</v>
      </c>
      <c r="X15" s="3"/>
      <c r="Y15" s="2">
        <v>0</v>
      </c>
      <c r="Z15" s="3"/>
      <c r="AA15" s="2">
        <v>0</v>
      </c>
      <c r="AB15" s="3"/>
      <c r="AC15" s="2">
        <f t="shared" si="2"/>
        <v>189.19</v>
      </c>
      <c r="AD15" s="3"/>
      <c r="AE15" s="2">
        <v>0</v>
      </c>
      <c r="AF15" s="3"/>
      <c r="AG15" s="2">
        <v>84.79</v>
      </c>
      <c r="AH15" s="3"/>
      <c r="AI15" s="2">
        <v>1923.51</v>
      </c>
      <c r="AJ15" s="3"/>
      <c r="AK15" s="2">
        <v>0</v>
      </c>
      <c r="AL15" s="3"/>
      <c r="AM15" s="2">
        <f t="shared" si="3"/>
        <v>2681.72</v>
      </c>
    </row>
    <row r="16" spans="1:39">
      <c r="A16" s="1"/>
      <c r="B16" s="1"/>
      <c r="C16" s="1"/>
      <c r="D16" s="1" t="s">
        <v>88</v>
      </c>
      <c r="E16" s="2">
        <v>0</v>
      </c>
      <c r="F16" s="3"/>
      <c r="G16" s="2">
        <v>0</v>
      </c>
      <c r="H16" s="3"/>
      <c r="I16" s="2">
        <v>0</v>
      </c>
      <c r="J16" s="3"/>
      <c r="K16" s="2">
        <v>0</v>
      </c>
      <c r="L16" s="3"/>
      <c r="M16" s="2">
        <v>0</v>
      </c>
      <c r="N16" s="3"/>
      <c r="O16" s="2">
        <v>0</v>
      </c>
      <c r="P16" s="3"/>
      <c r="Q16" s="2">
        <v>0</v>
      </c>
      <c r="R16" s="3"/>
      <c r="S16" s="2">
        <v>0</v>
      </c>
      <c r="T16" s="3"/>
      <c r="U16" s="2">
        <v>461.04</v>
      </c>
      <c r="V16" s="3"/>
      <c r="W16" s="2">
        <v>0</v>
      </c>
      <c r="X16" s="3"/>
      <c r="Y16" s="2">
        <v>0</v>
      </c>
      <c r="Z16" s="3"/>
      <c r="AA16" s="2">
        <v>593.84</v>
      </c>
      <c r="AB16" s="3"/>
      <c r="AC16" s="2">
        <f t="shared" si="2"/>
        <v>1054.8800000000001</v>
      </c>
      <c r="AD16" s="3"/>
      <c r="AE16" s="2">
        <v>0</v>
      </c>
      <c r="AF16" s="3"/>
      <c r="AG16" s="2">
        <v>0</v>
      </c>
      <c r="AH16" s="3"/>
      <c r="AI16" s="2">
        <v>0</v>
      </c>
      <c r="AJ16" s="3"/>
      <c r="AK16" s="2">
        <v>0</v>
      </c>
      <c r="AL16" s="3"/>
      <c r="AM16" s="2">
        <f t="shared" si="3"/>
        <v>1054.8800000000001</v>
      </c>
    </row>
    <row r="17" spans="1:39">
      <c r="A17" s="1"/>
      <c r="B17" s="1"/>
      <c r="C17" s="1"/>
      <c r="D17" s="1" t="s">
        <v>89</v>
      </c>
      <c r="E17" s="2">
        <v>0</v>
      </c>
      <c r="F17" s="3"/>
      <c r="G17" s="2">
        <v>0</v>
      </c>
      <c r="H17" s="3"/>
      <c r="I17" s="2">
        <v>652.5</v>
      </c>
      <c r="J17" s="3"/>
      <c r="K17" s="2">
        <v>0</v>
      </c>
      <c r="L17" s="3"/>
      <c r="M17" s="2">
        <v>0</v>
      </c>
      <c r="N17" s="3"/>
      <c r="O17" s="2">
        <v>435</v>
      </c>
      <c r="P17" s="3"/>
      <c r="Q17" s="2">
        <v>362.5</v>
      </c>
      <c r="R17" s="3"/>
      <c r="S17" s="2">
        <v>0</v>
      </c>
      <c r="T17" s="3"/>
      <c r="U17" s="2">
        <v>0</v>
      </c>
      <c r="V17" s="3"/>
      <c r="W17" s="2">
        <v>0</v>
      </c>
      <c r="X17" s="3"/>
      <c r="Y17" s="2">
        <v>0</v>
      </c>
      <c r="Z17" s="3"/>
      <c r="AA17" s="2">
        <v>0</v>
      </c>
      <c r="AB17" s="3"/>
      <c r="AC17" s="2">
        <f t="shared" si="2"/>
        <v>797.5</v>
      </c>
      <c r="AD17" s="3"/>
      <c r="AE17" s="2">
        <v>0</v>
      </c>
      <c r="AF17" s="3"/>
      <c r="AG17" s="2">
        <v>4200</v>
      </c>
      <c r="AH17" s="3"/>
      <c r="AI17" s="2">
        <v>0</v>
      </c>
      <c r="AJ17" s="3"/>
      <c r="AK17" s="2">
        <v>0</v>
      </c>
      <c r="AL17" s="3"/>
      <c r="AM17" s="2">
        <f t="shared" si="3"/>
        <v>5650</v>
      </c>
    </row>
    <row r="18" spans="1:39">
      <c r="A18" s="1"/>
      <c r="B18" s="1"/>
      <c r="C18" s="1"/>
      <c r="D18" s="1" t="s">
        <v>90</v>
      </c>
      <c r="E18" s="2">
        <v>0</v>
      </c>
      <c r="F18" s="3"/>
      <c r="G18" s="2">
        <v>-336.99</v>
      </c>
      <c r="H18" s="3"/>
      <c r="I18" s="2">
        <v>0</v>
      </c>
      <c r="J18" s="3"/>
      <c r="K18" s="2">
        <v>0</v>
      </c>
      <c r="L18" s="3"/>
      <c r="M18" s="2">
        <v>0</v>
      </c>
      <c r="N18" s="3"/>
      <c r="O18" s="2">
        <v>0</v>
      </c>
      <c r="P18" s="3"/>
      <c r="Q18" s="2">
        <v>211.38</v>
      </c>
      <c r="R18" s="3"/>
      <c r="S18" s="2">
        <v>0</v>
      </c>
      <c r="T18" s="3"/>
      <c r="U18" s="2">
        <v>2402.8000000000002</v>
      </c>
      <c r="V18" s="3"/>
      <c r="W18" s="2">
        <v>0</v>
      </c>
      <c r="X18" s="3"/>
      <c r="Y18" s="2">
        <v>0</v>
      </c>
      <c r="Z18" s="3"/>
      <c r="AA18" s="2">
        <v>196.67</v>
      </c>
      <c r="AB18" s="3"/>
      <c r="AC18" s="2">
        <f t="shared" si="2"/>
        <v>2810.85</v>
      </c>
      <c r="AD18" s="3"/>
      <c r="AE18" s="2">
        <v>0</v>
      </c>
      <c r="AF18" s="3"/>
      <c r="AG18" s="2">
        <v>0</v>
      </c>
      <c r="AH18" s="3"/>
      <c r="AI18" s="2">
        <v>761.05</v>
      </c>
      <c r="AJ18" s="3"/>
      <c r="AK18" s="2">
        <v>0</v>
      </c>
      <c r="AL18" s="3"/>
      <c r="AM18" s="2">
        <f t="shared" si="3"/>
        <v>3234.91</v>
      </c>
    </row>
    <row r="19" spans="1:39">
      <c r="A19" s="1"/>
      <c r="B19" s="1"/>
      <c r="C19" s="1"/>
      <c r="D19" s="1" t="s">
        <v>91</v>
      </c>
      <c r="E19" s="2">
        <v>0</v>
      </c>
      <c r="F19" s="3"/>
      <c r="G19" s="2">
        <v>34244.449999999997</v>
      </c>
      <c r="H19" s="3"/>
      <c r="I19" s="2">
        <v>0</v>
      </c>
      <c r="J19" s="3"/>
      <c r="K19" s="2">
        <v>0</v>
      </c>
      <c r="L19" s="3"/>
      <c r="M19" s="2">
        <v>0</v>
      </c>
      <c r="N19" s="3"/>
      <c r="O19" s="2">
        <v>0</v>
      </c>
      <c r="P19" s="3"/>
      <c r="Q19" s="2">
        <v>0</v>
      </c>
      <c r="R19" s="3"/>
      <c r="S19" s="2">
        <v>0</v>
      </c>
      <c r="T19" s="3"/>
      <c r="U19" s="2">
        <v>0</v>
      </c>
      <c r="V19" s="3"/>
      <c r="W19" s="2">
        <v>0</v>
      </c>
      <c r="X19" s="3"/>
      <c r="Y19" s="2">
        <v>0</v>
      </c>
      <c r="Z19" s="3"/>
      <c r="AA19" s="2">
        <v>0</v>
      </c>
      <c r="AB19" s="3"/>
      <c r="AC19" s="2">
        <f t="shared" si="2"/>
        <v>0</v>
      </c>
      <c r="AD19" s="3"/>
      <c r="AE19" s="2">
        <v>0</v>
      </c>
      <c r="AF19" s="3"/>
      <c r="AG19" s="2">
        <v>0</v>
      </c>
      <c r="AH19" s="3"/>
      <c r="AI19" s="2">
        <v>0</v>
      </c>
      <c r="AJ19" s="3"/>
      <c r="AK19" s="2">
        <v>0</v>
      </c>
      <c r="AL19" s="3"/>
      <c r="AM19" s="2">
        <f t="shared" si="3"/>
        <v>34244.449999999997</v>
      </c>
    </row>
    <row r="20" spans="1:39">
      <c r="A20" s="1"/>
      <c r="B20" s="1"/>
      <c r="C20" s="1"/>
      <c r="D20" s="1" t="s">
        <v>92</v>
      </c>
      <c r="E20" s="2">
        <v>0</v>
      </c>
      <c r="F20" s="3"/>
      <c r="G20" s="2">
        <v>0</v>
      </c>
      <c r="H20" s="3"/>
      <c r="I20" s="2">
        <v>0</v>
      </c>
      <c r="J20" s="3"/>
      <c r="K20" s="2">
        <v>0</v>
      </c>
      <c r="L20" s="3"/>
      <c r="M20" s="2">
        <v>0</v>
      </c>
      <c r="N20" s="3"/>
      <c r="O20" s="2">
        <v>0</v>
      </c>
      <c r="P20" s="3"/>
      <c r="Q20" s="2">
        <v>0</v>
      </c>
      <c r="R20" s="3"/>
      <c r="S20" s="2">
        <v>0</v>
      </c>
      <c r="T20" s="3"/>
      <c r="U20" s="2">
        <v>0</v>
      </c>
      <c r="V20" s="3"/>
      <c r="W20" s="2">
        <v>0</v>
      </c>
      <c r="X20" s="3"/>
      <c r="Y20" s="2">
        <v>0</v>
      </c>
      <c r="Z20" s="3"/>
      <c r="AA20" s="2">
        <v>0</v>
      </c>
      <c r="AB20" s="3"/>
      <c r="AC20" s="2">
        <f t="shared" si="2"/>
        <v>0</v>
      </c>
      <c r="AD20" s="3"/>
      <c r="AE20" s="2">
        <v>0</v>
      </c>
      <c r="AF20" s="3"/>
      <c r="AG20" s="2">
        <v>0</v>
      </c>
      <c r="AH20" s="3"/>
      <c r="AI20" s="2">
        <v>265.35000000000002</v>
      </c>
      <c r="AJ20" s="3"/>
      <c r="AK20" s="2">
        <v>0</v>
      </c>
      <c r="AL20" s="3"/>
      <c r="AM20" s="2">
        <f t="shared" si="3"/>
        <v>265.35000000000002</v>
      </c>
    </row>
    <row r="21" spans="1:39">
      <c r="A21" s="1"/>
      <c r="B21" s="1"/>
      <c r="C21" s="1"/>
      <c r="D21" s="1" t="s">
        <v>93</v>
      </c>
      <c r="E21" s="2">
        <v>315.35000000000002</v>
      </c>
      <c r="F21" s="3"/>
      <c r="G21" s="2">
        <v>0</v>
      </c>
      <c r="H21" s="3"/>
      <c r="I21" s="2">
        <v>299.60000000000002</v>
      </c>
      <c r="J21" s="3"/>
      <c r="K21" s="2">
        <v>0</v>
      </c>
      <c r="L21" s="3"/>
      <c r="M21" s="2">
        <v>0</v>
      </c>
      <c r="N21" s="3"/>
      <c r="O21" s="2">
        <v>0</v>
      </c>
      <c r="P21" s="3"/>
      <c r="Q21" s="2">
        <v>0</v>
      </c>
      <c r="R21" s="3"/>
      <c r="S21" s="2">
        <v>0</v>
      </c>
      <c r="T21" s="3"/>
      <c r="U21" s="2">
        <v>2655.43</v>
      </c>
      <c r="V21" s="3"/>
      <c r="W21" s="2">
        <v>0</v>
      </c>
      <c r="X21" s="3"/>
      <c r="Y21" s="2">
        <v>0</v>
      </c>
      <c r="Z21" s="3"/>
      <c r="AA21" s="2">
        <v>125</v>
      </c>
      <c r="AB21" s="3"/>
      <c r="AC21" s="2">
        <f t="shared" si="2"/>
        <v>2780.43</v>
      </c>
      <c r="AD21" s="3"/>
      <c r="AE21" s="2">
        <v>0</v>
      </c>
      <c r="AF21" s="3"/>
      <c r="AG21" s="2">
        <v>10801.56</v>
      </c>
      <c r="AH21" s="3"/>
      <c r="AI21" s="2">
        <v>7665.76</v>
      </c>
      <c r="AJ21" s="3"/>
      <c r="AK21" s="2">
        <v>0</v>
      </c>
      <c r="AL21" s="3"/>
      <c r="AM21" s="2">
        <f t="shared" si="3"/>
        <v>21862.7</v>
      </c>
    </row>
    <row r="22" spans="1:39">
      <c r="A22" s="1"/>
      <c r="B22" s="1"/>
      <c r="C22" s="1"/>
      <c r="D22" s="1" t="s">
        <v>94</v>
      </c>
      <c r="E22" s="2">
        <v>0</v>
      </c>
      <c r="F22" s="3"/>
      <c r="G22" s="2">
        <v>0</v>
      </c>
      <c r="H22" s="3"/>
      <c r="I22" s="2">
        <v>0</v>
      </c>
      <c r="J22" s="3"/>
      <c r="K22" s="2">
        <v>0</v>
      </c>
      <c r="L22" s="3"/>
      <c r="M22" s="2">
        <v>0</v>
      </c>
      <c r="N22" s="3"/>
      <c r="O22" s="2">
        <v>0</v>
      </c>
      <c r="P22" s="3"/>
      <c r="Q22" s="2">
        <v>0</v>
      </c>
      <c r="R22" s="3"/>
      <c r="S22" s="2">
        <v>0</v>
      </c>
      <c r="T22" s="3"/>
      <c r="U22" s="2">
        <v>0</v>
      </c>
      <c r="V22" s="3"/>
      <c r="W22" s="2">
        <v>0</v>
      </c>
      <c r="X22" s="3"/>
      <c r="Y22" s="2">
        <v>0</v>
      </c>
      <c r="Z22" s="3"/>
      <c r="AA22" s="2">
        <v>0</v>
      </c>
      <c r="AB22" s="3"/>
      <c r="AC22" s="2">
        <f t="shared" si="2"/>
        <v>0</v>
      </c>
      <c r="AD22" s="3"/>
      <c r="AE22" s="2">
        <v>0</v>
      </c>
      <c r="AF22" s="3"/>
      <c r="AG22" s="2">
        <v>0</v>
      </c>
      <c r="AH22" s="3"/>
      <c r="AI22" s="2">
        <v>43097.55</v>
      </c>
      <c r="AJ22" s="3"/>
      <c r="AK22" s="2">
        <v>0</v>
      </c>
      <c r="AL22" s="3"/>
      <c r="AM22" s="2">
        <f t="shared" si="3"/>
        <v>43097.55</v>
      </c>
    </row>
    <row r="23" spans="1:39">
      <c r="A23" s="1"/>
      <c r="B23" s="1"/>
      <c r="C23" s="1"/>
      <c r="D23" s="1" t="s">
        <v>95</v>
      </c>
      <c r="E23" s="2">
        <v>2087</v>
      </c>
      <c r="F23" s="3"/>
      <c r="G23" s="2">
        <v>20793.87</v>
      </c>
      <c r="H23" s="3"/>
      <c r="I23" s="2">
        <v>600</v>
      </c>
      <c r="J23" s="3"/>
      <c r="K23" s="2">
        <v>0</v>
      </c>
      <c r="L23" s="3"/>
      <c r="M23" s="2">
        <v>0</v>
      </c>
      <c r="N23" s="3"/>
      <c r="O23" s="2">
        <v>0</v>
      </c>
      <c r="P23" s="3"/>
      <c r="Q23" s="2">
        <v>0</v>
      </c>
      <c r="R23" s="3"/>
      <c r="S23" s="2">
        <v>0</v>
      </c>
      <c r="T23" s="3"/>
      <c r="U23" s="2">
        <v>0</v>
      </c>
      <c r="V23" s="3"/>
      <c r="W23" s="2">
        <v>1527.5</v>
      </c>
      <c r="X23" s="3"/>
      <c r="Y23" s="2">
        <v>0</v>
      </c>
      <c r="Z23" s="3"/>
      <c r="AA23" s="2">
        <v>1000</v>
      </c>
      <c r="AB23" s="3"/>
      <c r="AC23" s="2">
        <f t="shared" si="2"/>
        <v>2527.5</v>
      </c>
      <c r="AD23" s="3"/>
      <c r="AE23" s="2">
        <v>0</v>
      </c>
      <c r="AF23" s="3"/>
      <c r="AG23" s="2">
        <v>0</v>
      </c>
      <c r="AH23" s="3"/>
      <c r="AI23" s="2">
        <v>26341.8</v>
      </c>
      <c r="AJ23" s="3"/>
      <c r="AK23" s="2">
        <v>0</v>
      </c>
      <c r="AL23" s="3"/>
      <c r="AM23" s="2">
        <f t="shared" si="3"/>
        <v>52350.17</v>
      </c>
    </row>
    <row r="24" spans="1:39">
      <c r="A24" s="1"/>
      <c r="B24" s="1"/>
      <c r="C24" s="1"/>
      <c r="D24" s="1" t="s">
        <v>96</v>
      </c>
      <c r="E24" s="2">
        <v>0</v>
      </c>
      <c r="F24" s="3"/>
      <c r="G24" s="2">
        <v>2641.19</v>
      </c>
      <c r="H24" s="3"/>
      <c r="I24" s="2">
        <v>3675</v>
      </c>
      <c r="J24" s="3"/>
      <c r="K24" s="2">
        <v>689</v>
      </c>
      <c r="L24" s="3"/>
      <c r="M24" s="2">
        <v>0</v>
      </c>
      <c r="N24" s="3"/>
      <c r="O24" s="2">
        <v>0</v>
      </c>
      <c r="P24" s="3"/>
      <c r="Q24" s="2">
        <v>0</v>
      </c>
      <c r="R24" s="3"/>
      <c r="S24" s="2">
        <v>0</v>
      </c>
      <c r="T24" s="3"/>
      <c r="U24" s="2">
        <v>0</v>
      </c>
      <c r="V24" s="3"/>
      <c r="W24" s="2">
        <v>0</v>
      </c>
      <c r="X24" s="3"/>
      <c r="Y24" s="2">
        <v>0</v>
      </c>
      <c r="Z24" s="3"/>
      <c r="AA24" s="2">
        <v>0</v>
      </c>
      <c r="AB24" s="3"/>
      <c r="AC24" s="2">
        <f t="shared" si="2"/>
        <v>689</v>
      </c>
      <c r="AD24" s="3"/>
      <c r="AE24" s="2">
        <v>0</v>
      </c>
      <c r="AF24" s="3"/>
      <c r="AG24" s="2">
        <v>0</v>
      </c>
      <c r="AH24" s="3"/>
      <c r="AI24" s="2">
        <v>3287.4</v>
      </c>
      <c r="AJ24" s="3"/>
      <c r="AK24" s="2">
        <v>0</v>
      </c>
      <c r="AL24" s="3"/>
      <c r="AM24" s="2">
        <f t="shared" si="3"/>
        <v>10292.59</v>
      </c>
    </row>
    <row r="25" spans="1:39">
      <c r="A25" s="1"/>
      <c r="B25" s="1"/>
      <c r="C25" s="1"/>
      <c r="D25" s="1" t="s">
        <v>97</v>
      </c>
      <c r="E25" s="2">
        <v>0</v>
      </c>
      <c r="F25" s="3"/>
      <c r="G25" s="2">
        <v>792</v>
      </c>
      <c r="H25" s="3"/>
      <c r="I25" s="2">
        <v>0</v>
      </c>
      <c r="J25" s="3"/>
      <c r="K25" s="2">
        <v>300</v>
      </c>
      <c r="L25" s="3"/>
      <c r="M25" s="2">
        <v>0</v>
      </c>
      <c r="N25" s="3"/>
      <c r="O25" s="2">
        <v>0</v>
      </c>
      <c r="P25" s="3"/>
      <c r="Q25" s="2">
        <v>0</v>
      </c>
      <c r="R25" s="3"/>
      <c r="S25" s="2">
        <v>0</v>
      </c>
      <c r="T25" s="3"/>
      <c r="U25" s="2">
        <v>0</v>
      </c>
      <c r="V25" s="3"/>
      <c r="W25" s="2">
        <v>-152</v>
      </c>
      <c r="X25" s="3"/>
      <c r="Y25" s="2">
        <v>0</v>
      </c>
      <c r="Z25" s="3"/>
      <c r="AA25" s="2">
        <v>0</v>
      </c>
      <c r="AB25" s="3"/>
      <c r="AC25" s="2">
        <f t="shared" si="2"/>
        <v>148</v>
      </c>
      <c r="AD25" s="3"/>
      <c r="AE25" s="2">
        <v>-8292</v>
      </c>
      <c r="AF25" s="3"/>
      <c r="AG25" s="2">
        <v>0</v>
      </c>
      <c r="AH25" s="3"/>
      <c r="AI25" s="2">
        <v>7500</v>
      </c>
      <c r="AJ25" s="3"/>
      <c r="AK25" s="2">
        <v>0</v>
      </c>
      <c r="AL25" s="3"/>
      <c r="AM25" s="2">
        <f t="shared" si="3"/>
        <v>148</v>
      </c>
    </row>
    <row r="26" spans="1:39">
      <c r="A26" s="1"/>
      <c r="B26" s="1"/>
      <c r="C26" s="1"/>
      <c r="D26" s="1" t="s">
        <v>98</v>
      </c>
      <c r="E26" s="2">
        <v>0</v>
      </c>
      <c r="F26" s="3"/>
      <c r="G26" s="2">
        <v>48.7</v>
      </c>
      <c r="H26" s="3"/>
      <c r="I26" s="2">
        <v>0</v>
      </c>
      <c r="J26" s="3"/>
      <c r="K26" s="2">
        <v>0</v>
      </c>
      <c r="L26" s="3"/>
      <c r="M26" s="2">
        <v>0</v>
      </c>
      <c r="N26" s="3"/>
      <c r="O26" s="2">
        <v>0</v>
      </c>
      <c r="P26" s="3"/>
      <c r="Q26" s="2">
        <v>0</v>
      </c>
      <c r="R26" s="3"/>
      <c r="S26" s="2">
        <v>0</v>
      </c>
      <c r="T26" s="3"/>
      <c r="U26" s="2">
        <v>0</v>
      </c>
      <c r="V26" s="3"/>
      <c r="W26" s="2">
        <v>0</v>
      </c>
      <c r="X26" s="3"/>
      <c r="Y26" s="2">
        <v>0</v>
      </c>
      <c r="Z26" s="3"/>
      <c r="AA26" s="2">
        <v>0</v>
      </c>
      <c r="AB26" s="3"/>
      <c r="AC26" s="2">
        <f t="shared" si="2"/>
        <v>0</v>
      </c>
      <c r="AD26" s="3"/>
      <c r="AE26" s="2">
        <v>0</v>
      </c>
      <c r="AF26" s="3"/>
      <c r="AG26" s="2">
        <v>551.85</v>
      </c>
      <c r="AH26" s="3"/>
      <c r="AI26" s="2">
        <v>1737.94</v>
      </c>
      <c r="AJ26" s="3"/>
      <c r="AK26" s="2">
        <v>0</v>
      </c>
      <c r="AL26" s="3"/>
      <c r="AM26" s="2">
        <f t="shared" si="3"/>
        <v>2338.4899999999998</v>
      </c>
    </row>
    <row r="27" spans="1:39">
      <c r="A27" s="1"/>
      <c r="B27" s="1"/>
      <c r="C27" s="1"/>
      <c r="D27" s="1" t="s">
        <v>99</v>
      </c>
      <c r="E27" s="2">
        <v>0</v>
      </c>
      <c r="F27" s="3"/>
      <c r="G27" s="2">
        <v>733.38</v>
      </c>
      <c r="H27" s="3"/>
      <c r="I27" s="2">
        <v>1271.71</v>
      </c>
      <c r="J27" s="3"/>
      <c r="K27" s="2">
        <v>0</v>
      </c>
      <c r="L27" s="3"/>
      <c r="M27" s="2">
        <v>0</v>
      </c>
      <c r="N27" s="3"/>
      <c r="O27" s="2">
        <v>0</v>
      </c>
      <c r="P27" s="3"/>
      <c r="Q27" s="2">
        <v>0</v>
      </c>
      <c r="R27" s="3"/>
      <c r="S27" s="2">
        <v>0</v>
      </c>
      <c r="T27" s="3"/>
      <c r="U27" s="2">
        <v>0</v>
      </c>
      <c r="V27" s="3"/>
      <c r="W27" s="2">
        <v>0</v>
      </c>
      <c r="X27" s="3"/>
      <c r="Y27" s="2">
        <v>0</v>
      </c>
      <c r="Z27" s="3"/>
      <c r="AA27" s="2">
        <v>0</v>
      </c>
      <c r="AB27" s="3"/>
      <c r="AC27" s="2">
        <f t="shared" si="2"/>
        <v>0</v>
      </c>
      <c r="AD27" s="3"/>
      <c r="AE27" s="2">
        <v>0</v>
      </c>
      <c r="AF27" s="3"/>
      <c r="AG27" s="2">
        <v>3432.08</v>
      </c>
      <c r="AH27" s="3"/>
      <c r="AI27" s="2">
        <v>0</v>
      </c>
      <c r="AJ27" s="3"/>
      <c r="AK27" s="2">
        <v>0</v>
      </c>
      <c r="AL27" s="3"/>
      <c r="AM27" s="2">
        <f t="shared" si="3"/>
        <v>5437.17</v>
      </c>
    </row>
    <row r="28" spans="1:39" ht="15" thickBot="1">
      <c r="A28" s="1"/>
      <c r="B28" s="1"/>
      <c r="C28" s="1"/>
      <c r="D28" s="1" t="s">
        <v>100</v>
      </c>
      <c r="E28" s="4">
        <v>0</v>
      </c>
      <c r="F28" s="3"/>
      <c r="G28" s="4">
        <v>0.03</v>
      </c>
      <c r="H28" s="3"/>
      <c r="I28" s="4">
        <v>0</v>
      </c>
      <c r="J28" s="3"/>
      <c r="K28" s="4">
        <v>500</v>
      </c>
      <c r="L28" s="3"/>
      <c r="M28" s="4">
        <v>0</v>
      </c>
      <c r="N28" s="3"/>
      <c r="O28" s="4">
        <v>0</v>
      </c>
      <c r="P28" s="3"/>
      <c r="Q28" s="4">
        <v>0</v>
      </c>
      <c r="R28" s="3"/>
      <c r="S28" s="4">
        <v>0</v>
      </c>
      <c r="T28" s="3"/>
      <c r="U28" s="4">
        <v>0</v>
      </c>
      <c r="V28" s="3"/>
      <c r="W28" s="4">
        <v>0</v>
      </c>
      <c r="X28" s="3"/>
      <c r="Y28" s="4">
        <v>0</v>
      </c>
      <c r="Z28" s="3"/>
      <c r="AA28" s="4">
        <v>100</v>
      </c>
      <c r="AB28" s="3"/>
      <c r="AC28" s="4">
        <f t="shared" si="2"/>
        <v>600</v>
      </c>
      <c r="AD28" s="3"/>
      <c r="AE28" s="4">
        <v>0</v>
      </c>
      <c r="AF28" s="3"/>
      <c r="AG28" s="4">
        <v>409.73</v>
      </c>
      <c r="AH28" s="3"/>
      <c r="AI28" s="4">
        <v>1644.98</v>
      </c>
      <c r="AJ28" s="3"/>
      <c r="AK28" s="4">
        <v>0</v>
      </c>
      <c r="AL28" s="3"/>
      <c r="AM28" s="4">
        <f t="shared" si="3"/>
        <v>2654.74</v>
      </c>
    </row>
    <row r="29" spans="1:39" ht="15" thickBot="1">
      <c r="A29" s="1"/>
      <c r="B29" s="1"/>
      <c r="C29" s="1" t="s">
        <v>101</v>
      </c>
      <c r="D29" s="1"/>
      <c r="E29" s="6">
        <f>ROUND(SUM(E12:E28),5)</f>
        <v>2559.15</v>
      </c>
      <c r="F29" s="3"/>
      <c r="G29" s="6">
        <f>ROUND(SUM(G12:G28),5)</f>
        <v>59397.9</v>
      </c>
      <c r="H29" s="3"/>
      <c r="I29" s="6">
        <f>ROUND(SUM(I12:I28),5)</f>
        <v>25195.72</v>
      </c>
      <c r="J29" s="3"/>
      <c r="K29" s="6">
        <f>ROUND(SUM(K12:K28),5)</f>
        <v>1780.9</v>
      </c>
      <c r="L29" s="3"/>
      <c r="M29" s="6">
        <f>ROUND(SUM(M12:M28),5)</f>
        <v>55.46</v>
      </c>
      <c r="N29" s="3"/>
      <c r="O29" s="6">
        <f>ROUND(SUM(O12:O28),5)</f>
        <v>9836.67</v>
      </c>
      <c r="P29" s="3"/>
      <c r="Q29" s="6">
        <f>ROUND(SUM(Q12:Q28),5)</f>
        <v>573.88</v>
      </c>
      <c r="R29" s="3"/>
      <c r="S29" s="6">
        <f>ROUND(SUM(S12:S28),5)</f>
        <v>12.59</v>
      </c>
      <c r="T29" s="3"/>
      <c r="U29" s="6">
        <f>ROUND(SUM(U12:U28),5)</f>
        <v>5519.27</v>
      </c>
      <c r="V29" s="3"/>
      <c r="W29" s="6">
        <f>ROUND(SUM(W12:W28),5)</f>
        <v>1793.49</v>
      </c>
      <c r="X29" s="3"/>
      <c r="Y29" s="6">
        <f>ROUND(SUM(Y12:Y28),5)</f>
        <v>311.16000000000003</v>
      </c>
      <c r="Z29" s="3"/>
      <c r="AA29" s="6">
        <f>ROUND(SUM(AA12:AA28),5)</f>
        <v>2015.51</v>
      </c>
      <c r="AB29" s="3"/>
      <c r="AC29" s="6">
        <f t="shared" si="2"/>
        <v>21898.93</v>
      </c>
      <c r="AD29" s="3"/>
      <c r="AE29" s="6">
        <f>ROUND(SUM(AE12:AE28),5)</f>
        <v>-8292</v>
      </c>
      <c r="AF29" s="3"/>
      <c r="AG29" s="6">
        <f>ROUND(SUM(AG12:AG28),5)</f>
        <v>20647.61</v>
      </c>
      <c r="AH29" s="3"/>
      <c r="AI29" s="6">
        <f>ROUND(SUM(AI12:AI28),5)</f>
        <v>95634.32</v>
      </c>
      <c r="AJ29" s="3"/>
      <c r="AK29" s="6">
        <f>ROUND(SUM(AK12:AK28),5)</f>
        <v>0</v>
      </c>
      <c r="AL29" s="3"/>
      <c r="AM29" s="6">
        <f t="shared" si="3"/>
        <v>217041.63</v>
      </c>
    </row>
    <row r="30" spans="1:39" ht="15" thickBot="1">
      <c r="A30" s="1"/>
      <c r="B30" s="1" t="s">
        <v>102</v>
      </c>
      <c r="C30" s="1"/>
      <c r="D30" s="1"/>
      <c r="E30" s="6">
        <f>ROUND(E3+E11-E29,5)</f>
        <v>996.46</v>
      </c>
      <c r="F30" s="3"/>
      <c r="G30" s="6">
        <f>ROUND(G3+G11-G29,5)</f>
        <v>3434.52</v>
      </c>
      <c r="H30" s="3"/>
      <c r="I30" s="6">
        <f>ROUND(I3+I11-I29,5)</f>
        <v>-17637.03</v>
      </c>
      <c r="J30" s="3"/>
      <c r="K30" s="6">
        <f>ROUND(K3+K11-K29,5)</f>
        <v>3800.1</v>
      </c>
      <c r="L30" s="3"/>
      <c r="M30" s="6">
        <f>ROUND(M3+M11-M29,5)</f>
        <v>499.54</v>
      </c>
      <c r="N30" s="3"/>
      <c r="O30" s="6">
        <f>ROUND(O3+O11-O29,5)</f>
        <v>-9321.92</v>
      </c>
      <c r="P30" s="3"/>
      <c r="Q30" s="6">
        <f>ROUND(Q3+Q11-Q29,5)</f>
        <v>279.07</v>
      </c>
      <c r="R30" s="3"/>
      <c r="S30" s="6">
        <f>ROUND(S3+S11-S29,5)</f>
        <v>37.409999999999997</v>
      </c>
      <c r="T30" s="3"/>
      <c r="U30" s="6">
        <f>ROUND(U3+U11-U29,5)</f>
        <v>-391.27</v>
      </c>
      <c r="V30" s="3"/>
      <c r="W30" s="6">
        <f>ROUND(W3+W11-W29,5)</f>
        <v>-43.49</v>
      </c>
      <c r="X30" s="3"/>
      <c r="Y30" s="6">
        <f>ROUND(Y3+Y11-Y29,5)</f>
        <v>388.84</v>
      </c>
      <c r="Z30" s="3"/>
      <c r="AA30" s="6">
        <f>ROUND(AA3+AA11-AA29,5)</f>
        <v>1.49</v>
      </c>
      <c r="AB30" s="3"/>
      <c r="AC30" s="6">
        <f t="shared" si="2"/>
        <v>-4750.2299999999996</v>
      </c>
      <c r="AD30" s="3"/>
      <c r="AE30" s="6">
        <f>ROUND(AE3+AE11-AE29,5)</f>
        <v>0</v>
      </c>
      <c r="AF30" s="3"/>
      <c r="AG30" s="6">
        <f>ROUND(AG3+AG11-AG29,5)</f>
        <v>-7250.87</v>
      </c>
      <c r="AH30" s="3"/>
      <c r="AI30" s="6">
        <f>ROUND(AI3+AI11-AI29,5)</f>
        <v>-5216.4399999999996</v>
      </c>
      <c r="AJ30" s="3"/>
      <c r="AK30" s="6">
        <f>ROUND(AK3+AK11-AK29,5)</f>
        <v>0</v>
      </c>
      <c r="AL30" s="3"/>
      <c r="AM30" s="6">
        <f t="shared" si="3"/>
        <v>-30423.59</v>
      </c>
    </row>
    <row r="31" spans="1:39" s="8" customFormat="1" ht="11" thickBot="1">
      <c r="A31" s="1" t="s">
        <v>70</v>
      </c>
      <c r="B31" s="1"/>
      <c r="C31" s="1"/>
      <c r="D31" s="1"/>
      <c r="E31" s="7">
        <f>E30</f>
        <v>996.46</v>
      </c>
      <c r="F31" s="1"/>
      <c r="G31" s="7">
        <f>G30</f>
        <v>3434.52</v>
      </c>
      <c r="H31" s="1"/>
      <c r="I31" s="7">
        <f>I30</f>
        <v>-17637.03</v>
      </c>
      <c r="J31" s="1"/>
      <c r="K31" s="7">
        <f>K30</f>
        <v>3800.1</v>
      </c>
      <c r="L31" s="1"/>
      <c r="M31" s="7">
        <f>M30</f>
        <v>499.54</v>
      </c>
      <c r="N31" s="1"/>
      <c r="O31" s="7">
        <f>O30</f>
        <v>-9321.92</v>
      </c>
      <c r="P31" s="1"/>
      <c r="Q31" s="7">
        <f>Q30</f>
        <v>279.07</v>
      </c>
      <c r="R31" s="1"/>
      <c r="S31" s="7">
        <f>S30</f>
        <v>37.409999999999997</v>
      </c>
      <c r="T31" s="1"/>
      <c r="U31" s="7">
        <f>U30</f>
        <v>-391.27</v>
      </c>
      <c r="V31" s="1"/>
      <c r="W31" s="7">
        <f>W30</f>
        <v>-43.49</v>
      </c>
      <c r="X31" s="1"/>
      <c r="Y31" s="7">
        <f>Y30</f>
        <v>388.84</v>
      </c>
      <c r="Z31" s="1"/>
      <c r="AA31" s="7">
        <f>AA30</f>
        <v>1.49</v>
      </c>
      <c r="AB31" s="1"/>
      <c r="AC31" s="7">
        <f t="shared" si="2"/>
        <v>-4750.2299999999996</v>
      </c>
      <c r="AD31" s="1"/>
      <c r="AE31" s="7">
        <f>AE30</f>
        <v>0</v>
      </c>
      <c r="AF31" s="1"/>
      <c r="AG31" s="7">
        <f>AG30</f>
        <v>-7250.87</v>
      </c>
      <c r="AH31" s="1"/>
      <c r="AI31" s="7">
        <f>AI30</f>
        <v>-5216.4399999999996</v>
      </c>
      <c r="AJ31" s="1"/>
      <c r="AK31" s="7">
        <f>AK30</f>
        <v>0</v>
      </c>
      <c r="AL31" s="1"/>
      <c r="AM31" s="7">
        <f t="shared" si="3"/>
        <v>-30423.59</v>
      </c>
    </row>
    <row r="32" spans="1:39" ht="15" thickTop="1"/>
  </sheetData>
  <pageMargins left="0.7" right="0.7" top="0.75" bottom="0.75" header="0.1" footer="0.3"/>
  <pageSetup orientation="portrait"/>
  <headerFooter>
    <oddHeader>&amp;L&amp;"Arial,Bold"&amp;8 12:39 PM
&amp;"Arial,Bold"&amp;8 2020-04-29
&amp;"Arial,Bold"&amp;8 Accrual Basis&amp;C&amp;"Arial,Bold"&amp;12 Denman Island Residents Association
&amp;"Arial,Bold"&amp;14 Profit &amp;&amp; Loss by Class
&amp;"Arial,Bold"&amp;10 January through December 2019</oddHeader>
    <oddFooter>&amp;R&amp;"Arial,Bold"&amp;8 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FP Consolidated</vt:lpstr>
      <vt:lpstr>FP by Class</vt:lpstr>
      <vt:lpstr>P&amp;L Consolidated</vt:lpstr>
      <vt:lpstr>P&amp;L by Class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Ronald Shepherd</cp:lastModifiedBy>
  <dcterms:created xsi:type="dcterms:W3CDTF">2020-04-29T19:42:56Z</dcterms:created>
  <dcterms:modified xsi:type="dcterms:W3CDTF">2020-04-29T19:50:52Z</dcterms:modified>
</cp:coreProperties>
</file>