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rshepherd9397/Desktop/"/>
    </mc:Choice>
  </mc:AlternateContent>
  <xr:revisionPtr revIDLastSave="0" documentId="8_{309D253B-F924-FC4C-985D-51ADA4397C3B}" xr6:coauthVersionLast="47" xr6:coauthVersionMax="47" xr10:uidLastSave="{00000000-0000-0000-0000-000000000000}"/>
  <bookViews>
    <workbookView xWindow="0" yWindow="0" windowWidth="51200" windowHeight="28800" xr2:uid="{00000000-000D-0000-FFFF-FFFF00000000}"/>
  </bookViews>
  <sheets>
    <sheet name="Sheet1" sheetId="1" r:id="rId1"/>
  </sheets>
  <definedNames>
    <definedName name="_xlnm.Print_Titles" localSheetId="0">Sheet1!$A:$E,Sheet1!$1:$2</definedName>
    <definedName name="QB_COLUMN_102101" localSheetId="0" hidden="1">Sheet1!$AL$2</definedName>
    <definedName name="QB_COLUMN_112101" localSheetId="0" hidden="1">Sheet1!$AN$2</definedName>
    <definedName name="QB_COLUMN_122200" localSheetId="0" hidden="1">Sheet1!$AD$1</definedName>
    <definedName name="QB_COLUMN_122201" localSheetId="0" hidden="1">Sheet1!$AD$2</definedName>
    <definedName name="QB_COLUMN_13101" localSheetId="0" hidden="1">Sheet1!$AH$2</definedName>
    <definedName name="QB_COLUMN_132101" localSheetId="0" hidden="1">Sheet1!$H$2</definedName>
    <definedName name="QB_COLUMN_142200" localSheetId="0" hidden="1">Sheet1!$P$1</definedName>
    <definedName name="QB_COLUMN_142201" localSheetId="0" hidden="1">Sheet1!$P$2</definedName>
    <definedName name="QB_COLUMN_152101" localSheetId="0" hidden="1">Sheet1!$AJ$2</definedName>
    <definedName name="QB_COLUMN_162200" localSheetId="0" hidden="1">Sheet1!$V$1</definedName>
    <definedName name="QB_COLUMN_162201" localSheetId="0" hidden="1">Sheet1!$V$2</definedName>
    <definedName name="QB_COLUMN_172200" localSheetId="0" hidden="1">Sheet1!$T$1</definedName>
    <definedName name="QB_COLUMN_172201" localSheetId="0" hidden="1">Sheet1!$T$2</definedName>
    <definedName name="QB_COLUMN_182200" localSheetId="0" hidden="1">Sheet1!$N$1</definedName>
    <definedName name="QB_COLUMN_182201" localSheetId="0" hidden="1">Sheet1!$N$2</definedName>
    <definedName name="QB_COLUMN_22200" localSheetId="0" hidden="1">Sheet1!$L$1</definedName>
    <definedName name="QB_COLUMN_22201" localSheetId="0" hidden="1">Sheet1!$L$2</definedName>
    <definedName name="QB_COLUMN_32200" localSheetId="0" hidden="1">Sheet1!$R$1</definedName>
    <definedName name="QB_COLUMN_32201" localSheetId="0" hidden="1">Sheet1!$R$2</definedName>
    <definedName name="QB_COLUMN_42200" localSheetId="0" hidden="1">Sheet1!$X$1</definedName>
    <definedName name="QB_COLUMN_42201" localSheetId="0" hidden="1">Sheet1!$X$2</definedName>
    <definedName name="QB_COLUMN_423011" localSheetId="0" hidden="1">Sheet1!$AR$2</definedName>
    <definedName name="QB_COLUMN_452111" localSheetId="0" hidden="1">Sheet1!$AP$2</definedName>
    <definedName name="QB_COLUMN_52200" localSheetId="0" hidden="1">Sheet1!$Z$1</definedName>
    <definedName name="QB_COLUMN_52201" localSheetId="0" hidden="1">Sheet1!$Z$2</definedName>
    <definedName name="QB_COLUMN_62200" localSheetId="0" hidden="1">Sheet1!$AB$1</definedName>
    <definedName name="QB_COLUMN_62201" localSheetId="0" hidden="1">Sheet1!$AB$2</definedName>
    <definedName name="QB_COLUMN_72200" localSheetId="0" hidden="1">Sheet1!$AF$1</definedName>
    <definedName name="QB_COLUMN_72201" localSheetId="0" hidden="1">Sheet1!$AF$2</definedName>
    <definedName name="QB_COLUMN_82101" localSheetId="0" hidden="1">Sheet1!$F$2</definedName>
    <definedName name="QB_COLUMN_92101" localSheetId="0" hidden="1">Sheet1!$J$2</definedName>
    <definedName name="QB_DATA_0" localSheetId="0" hidden="1">Sheet1!$6:$6,Sheet1!$8:$8,Sheet1!$9:$9,Sheet1!$10:$10,Sheet1!$11:$11,Sheet1!$12:$12,Sheet1!$13:$13,Sheet1!$14:$14,Sheet1!$18:$18,Sheet1!$23:$23,Sheet1!$24:$24,Sheet1!$29:$29,Sheet1!$30:$30,Sheet1!$31:$31,Sheet1!$39:$39,Sheet1!$44:$44</definedName>
    <definedName name="QB_DATA_1" localSheetId="0" hidden="1">Sheet1!$45:$45,Sheet1!$46:$46</definedName>
    <definedName name="QB_FORMULA_0" localSheetId="0" hidden="1">Sheet1!$AH$6,Sheet1!$AR$6,Sheet1!$AH$8,Sheet1!$AR$8,Sheet1!$AH$9,Sheet1!$AR$9,Sheet1!$AH$10,Sheet1!$AR$10,Sheet1!$AH$11,Sheet1!$AR$11,Sheet1!$AH$12,Sheet1!$AR$12,Sheet1!$AH$13,Sheet1!$AR$13,Sheet1!$AH$14,Sheet1!$AR$14</definedName>
    <definedName name="QB_FORMULA_1" localSheetId="0" hidden="1">Sheet1!$F$15,Sheet1!$H$15,Sheet1!$J$15,Sheet1!$L$15,Sheet1!$N$15,Sheet1!$P$15,Sheet1!$R$15,Sheet1!$T$15,Sheet1!$V$15,Sheet1!$X$15,Sheet1!$Z$15,Sheet1!$AB$15,Sheet1!$AD$15,Sheet1!$AF$15,Sheet1!$AH$15,Sheet1!$AJ$15</definedName>
    <definedName name="QB_FORMULA_10" localSheetId="0" hidden="1">Sheet1!$AD$32,Sheet1!$AF$32,Sheet1!$AH$32,Sheet1!$AJ$32,Sheet1!$AL$32,Sheet1!$AN$32,Sheet1!$AP$32,Sheet1!$AR$32,Sheet1!$F$33,Sheet1!$H$33,Sheet1!$J$33,Sheet1!$L$33,Sheet1!$N$33,Sheet1!$P$33,Sheet1!$R$33,Sheet1!$T$33</definedName>
    <definedName name="QB_FORMULA_11" localSheetId="0" hidden="1">Sheet1!$V$33,Sheet1!$X$33,Sheet1!$Z$33,Sheet1!$AB$33,Sheet1!$AD$33,Sheet1!$AF$33,Sheet1!$AH$33,Sheet1!$AJ$33,Sheet1!$AL$33,Sheet1!$AN$33,Sheet1!$AP$33,Sheet1!$AR$33,Sheet1!$F$34,Sheet1!$H$34,Sheet1!$J$34,Sheet1!$L$34</definedName>
    <definedName name="QB_FORMULA_12" localSheetId="0" hidden="1">Sheet1!$N$34,Sheet1!$P$34,Sheet1!$R$34,Sheet1!$T$34,Sheet1!$V$34,Sheet1!$X$34,Sheet1!$Z$34,Sheet1!$AB$34,Sheet1!$AD$34,Sheet1!$AF$34,Sheet1!$AH$34,Sheet1!$AJ$34,Sheet1!$AL$34,Sheet1!$AN$34,Sheet1!$AP$34,Sheet1!$AR$34</definedName>
    <definedName name="QB_FORMULA_13" localSheetId="0" hidden="1">Sheet1!$AH$39,Sheet1!$AR$39,Sheet1!$F$40,Sheet1!$H$40,Sheet1!$J$40,Sheet1!$L$40,Sheet1!$N$40,Sheet1!$P$40,Sheet1!$R$40,Sheet1!$T$40,Sheet1!$V$40,Sheet1!$X$40,Sheet1!$Z$40,Sheet1!$AB$40,Sheet1!$AD$40,Sheet1!$AF$40</definedName>
    <definedName name="QB_FORMULA_14" localSheetId="0" hidden="1">Sheet1!$AH$40,Sheet1!$AJ$40,Sheet1!$AL$40,Sheet1!$AN$40,Sheet1!$AP$40,Sheet1!$AR$40,Sheet1!$F$41,Sheet1!$H$41,Sheet1!$J$41,Sheet1!$L$41,Sheet1!$N$41,Sheet1!$P$41,Sheet1!$R$41,Sheet1!$T$41,Sheet1!$V$41,Sheet1!$X$41</definedName>
    <definedName name="QB_FORMULA_15" localSheetId="0" hidden="1">Sheet1!$Z$41,Sheet1!$AB$41,Sheet1!$AD$41,Sheet1!$AF$41,Sheet1!$AH$41,Sheet1!$AJ$41,Sheet1!$AL$41,Sheet1!$AN$41,Sheet1!$AP$41,Sheet1!$AR$41,Sheet1!$F$42,Sheet1!$H$42,Sheet1!$J$42,Sheet1!$L$42,Sheet1!$N$42,Sheet1!$P$42</definedName>
    <definedName name="QB_FORMULA_16" localSheetId="0" hidden="1">Sheet1!$R$42,Sheet1!$T$42,Sheet1!$V$42,Sheet1!$X$42,Sheet1!$Z$42,Sheet1!$AB$42,Sheet1!$AD$42,Sheet1!$AF$42,Sheet1!$AH$42,Sheet1!$AJ$42,Sheet1!$AL$42,Sheet1!$AN$42,Sheet1!$AP$42,Sheet1!$AR$42,Sheet1!$AH$44,Sheet1!$AR$44</definedName>
    <definedName name="QB_FORMULA_17" localSheetId="0" hidden="1">Sheet1!$AH$45,Sheet1!$AR$45,Sheet1!$AH$46,Sheet1!$AR$46,Sheet1!$F$47,Sheet1!$H$47,Sheet1!$J$47,Sheet1!$L$47,Sheet1!$N$47,Sheet1!$P$47,Sheet1!$R$47,Sheet1!$T$47,Sheet1!$V$47,Sheet1!$X$47,Sheet1!$Z$47,Sheet1!$AB$47</definedName>
    <definedName name="QB_FORMULA_18" localSheetId="0" hidden="1">Sheet1!$AD$47,Sheet1!$AF$47,Sheet1!$AH$47,Sheet1!$AJ$47,Sheet1!$AL$47,Sheet1!$AN$47,Sheet1!$AP$47,Sheet1!$AR$47,Sheet1!$F$48,Sheet1!$H$48,Sheet1!$J$48,Sheet1!$L$48,Sheet1!$N$48,Sheet1!$P$48,Sheet1!$R$48,Sheet1!$T$48</definedName>
    <definedName name="QB_FORMULA_19" localSheetId="0" hidden="1">Sheet1!$V$48,Sheet1!$X$48,Sheet1!$Z$48,Sheet1!$AB$48,Sheet1!$AD$48,Sheet1!$AF$48,Sheet1!$AH$48,Sheet1!$AJ$48,Sheet1!$AL$48,Sheet1!$AN$48,Sheet1!$AP$48,Sheet1!$AR$48</definedName>
    <definedName name="QB_FORMULA_2" localSheetId="0" hidden="1">Sheet1!$AL$15,Sheet1!$AN$15,Sheet1!$AP$15,Sheet1!$AR$15,Sheet1!$F$16,Sheet1!$H$16,Sheet1!$J$16,Sheet1!$L$16,Sheet1!$N$16,Sheet1!$P$16,Sheet1!$R$16,Sheet1!$T$16,Sheet1!$V$16,Sheet1!$X$16,Sheet1!$Z$16,Sheet1!$AB$16</definedName>
    <definedName name="QB_FORMULA_3" localSheetId="0" hidden="1">Sheet1!$AD$16,Sheet1!$AF$16,Sheet1!$AH$16,Sheet1!$AJ$16,Sheet1!$AL$16,Sheet1!$AN$16,Sheet1!$AP$16,Sheet1!$AR$16,Sheet1!$AH$18,Sheet1!$AR$18,Sheet1!$F$19,Sheet1!$H$19,Sheet1!$J$19,Sheet1!$L$19,Sheet1!$N$19,Sheet1!$P$19</definedName>
    <definedName name="QB_FORMULA_4" localSheetId="0" hidden="1">Sheet1!$R$19,Sheet1!$T$19,Sheet1!$V$19,Sheet1!$X$19,Sheet1!$Z$19,Sheet1!$AB$19,Sheet1!$AD$19,Sheet1!$AF$19,Sheet1!$AH$19,Sheet1!$AJ$19,Sheet1!$AL$19,Sheet1!$AN$19,Sheet1!$AP$19,Sheet1!$AR$19,Sheet1!$F$20,Sheet1!$H$20</definedName>
    <definedName name="QB_FORMULA_5" localSheetId="0" hidden="1">Sheet1!$J$20,Sheet1!$L$20,Sheet1!$N$20,Sheet1!$P$20,Sheet1!$R$20,Sheet1!$T$20,Sheet1!$V$20,Sheet1!$X$20,Sheet1!$Z$20,Sheet1!$AB$20,Sheet1!$AD$20,Sheet1!$AF$20,Sheet1!$AH$20,Sheet1!$AJ$20,Sheet1!$AL$20,Sheet1!$AN$20</definedName>
    <definedName name="QB_FORMULA_6" localSheetId="0" hidden="1">Sheet1!$AP$20,Sheet1!$AR$20,Sheet1!$AH$23,Sheet1!$AR$23,Sheet1!$AH$24,Sheet1!$AR$24,Sheet1!$F$25,Sheet1!$H$25,Sheet1!$J$25,Sheet1!$L$25,Sheet1!$N$25,Sheet1!$P$25,Sheet1!$R$25,Sheet1!$T$25,Sheet1!$V$25,Sheet1!$X$25</definedName>
    <definedName name="QB_FORMULA_7" localSheetId="0" hidden="1">Sheet1!$Z$25,Sheet1!$AB$25,Sheet1!$AD$25,Sheet1!$AF$25,Sheet1!$AH$25,Sheet1!$AJ$25,Sheet1!$AL$25,Sheet1!$AN$25,Sheet1!$AP$25,Sheet1!$AR$25,Sheet1!$F$26,Sheet1!$H$26,Sheet1!$J$26,Sheet1!$L$26,Sheet1!$N$26,Sheet1!$P$26</definedName>
    <definedName name="QB_FORMULA_8" localSheetId="0" hidden="1">Sheet1!$R$26,Sheet1!$T$26,Sheet1!$V$26,Sheet1!$X$26,Sheet1!$Z$26,Sheet1!$AB$26,Sheet1!$AD$26,Sheet1!$AF$26,Sheet1!$AH$26,Sheet1!$AJ$26,Sheet1!$AL$26,Sheet1!$AN$26,Sheet1!$AP$26,Sheet1!$AR$26,Sheet1!$AH$29,Sheet1!$AR$29</definedName>
    <definedName name="QB_FORMULA_9" localSheetId="0" hidden="1">Sheet1!$AH$30,Sheet1!$AR$30,Sheet1!$AH$31,Sheet1!$AR$31,Sheet1!$F$32,Sheet1!$H$32,Sheet1!$J$32,Sheet1!$L$32,Sheet1!$N$32,Sheet1!$P$32,Sheet1!$R$32,Sheet1!$T$32,Sheet1!$V$32,Sheet1!$X$32,Sheet1!$Z$32,Sheet1!$AB$32</definedName>
    <definedName name="QB_ROW_10" localSheetId="0" hidden="1">Sheet1!$A$3</definedName>
    <definedName name="QB_ROW_100310" localSheetId="0" hidden="1">Sheet1!$D$38</definedName>
    <definedName name="QB_ROW_10110" localSheetId="0" hidden="1">Sheet1!$B$4</definedName>
    <definedName name="QB_ROW_1012400" localSheetId="0" hidden="1">Sheet1!$E$14</definedName>
    <definedName name="QB_ROW_103310" localSheetId="0" hidden="1">Sheet1!$D$40</definedName>
    <definedName name="QB_ROW_122300" localSheetId="0" hidden="1">Sheet1!$D$24</definedName>
    <definedName name="QB_ROW_13110" localSheetId="0" hidden="1">Sheet1!$B$20</definedName>
    <definedName name="QB_ROW_140110" localSheetId="0" hidden="1">Sheet1!$B$43</definedName>
    <definedName name="QB_ROW_143110" localSheetId="0" hidden="1">Sheet1!$B$47</definedName>
    <definedName name="QB_ROW_172210" localSheetId="0" hidden="1">Sheet1!$C$46</definedName>
    <definedName name="QB_ROW_20210" localSheetId="0" hidden="1">Sheet1!$C$5</definedName>
    <definedName name="QB_ROW_23210" localSheetId="0" hidden="1">Sheet1!$C$16</definedName>
    <definedName name="QB_ROW_290200" localSheetId="0" hidden="1">Sheet1!$C$22</definedName>
    <definedName name="QB_ROW_293200" localSheetId="0" hidden="1">Sheet1!$C$25</definedName>
    <definedName name="QB_ROW_3010" localSheetId="0" hidden="1">Sheet1!$A$34</definedName>
    <definedName name="QB_ROW_30210" localSheetId="0" hidden="1">Sheet1!$C$17</definedName>
    <definedName name="QB_ROW_302300" localSheetId="0" hidden="1">Sheet1!$D$23</definedName>
    <definedName name="QB_ROW_322400" localSheetId="0" hidden="1">Sheet1!$E$8</definedName>
    <definedName name="QB_ROW_33210" localSheetId="0" hidden="1">Sheet1!$C$19</definedName>
    <definedName name="QB_ROW_500200" localSheetId="0" hidden="1">Sheet1!$C$28</definedName>
    <definedName name="QB_ROW_50110" localSheetId="0" hidden="1">Sheet1!$B$21</definedName>
    <definedName name="QB_ROW_502300" localSheetId="0" hidden="1">Sheet1!$D$31</definedName>
    <definedName name="QB_ROW_503200" localSheetId="0" hidden="1">Sheet1!$C$32</definedName>
    <definedName name="QB_ROW_52400" localSheetId="0" hidden="1">Sheet1!$E$39</definedName>
    <definedName name="QB_ROW_53110" localSheetId="0" hidden="1">Sheet1!$B$26</definedName>
    <definedName name="QB_ROW_60110" localSheetId="0" hidden="1">Sheet1!$B$27</definedName>
    <definedName name="QB_ROW_63110" localSheetId="0" hidden="1">Sheet1!$B$33</definedName>
    <definedName name="QB_ROW_70010" localSheetId="0" hidden="1">Sheet1!$A$35</definedName>
    <definedName name="QB_ROW_73010" localSheetId="0" hidden="1">Sheet1!$A$48</definedName>
    <definedName name="QB_ROW_762200" localSheetId="0" hidden="1">Sheet1!$C$45</definedName>
    <definedName name="QB_ROW_80110" localSheetId="0" hidden="1">Sheet1!$B$36</definedName>
    <definedName name="QB_ROW_802300" localSheetId="0" hidden="1">Sheet1!$D$30</definedName>
    <definedName name="QB_ROW_812400" localSheetId="0" hidden="1">Sheet1!$E$9</definedName>
    <definedName name="QB_ROW_822300" localSheetId="0" hidden="1">Sheet1!$D$29</definedName>
    <definedName name="QB_ROW_83110" localSheetId="0" hidden="1">Sheet1!$B$42</definedName>
    <definedName name="QB_ROW_840300" localSheetId="0" hidden="1">Sheet1!$D$7</definedName>
    <definedName name="QB_ROW_843300" localSheetId="0" hidden="1">Sheet1!$D$15</definedName>
    <definedName name="QB_ROW_892300" localSheetId="0" hidden="1">Sheet1!$D$6</definedName>
    <definedName name="QB_ROW_90210" localSheetId="0" hidden="1">Sheet1!$C$37</definedName>
    <definedName name="QB_ROW_912200" localSheetId="0" hidden="1">Sheet1!$C$44</definedName>
    <definedName name="QB_ROW_922400" localSheetId="0" hidden="1">Sheet1!$E$10</definedName>
    <definedName name="QB_ROW_92300" localSheetId="0" hidden="1">Sheet1!$D$18</definedName>
    <definedName name="QB_ROW_93210" localSheetId="0" hidden="1">Sheet1!$C$41</definedName>
    <definedName name="QB_ROW_932400" localSheetId="0" hidden="1">Sheet1!$E$11</definedName>
    <definedName name="QB_ROW_962400" localSheetId="0" hidden="1">Sheet1!$E$12</definedName>
    <definedName name="QB_ROW_972400" localSheetId="0" hidden="1">Sheet1!$E$13</definedName>
    <definedName name="QBCANSUPPORTUPDATE" localSheetId="0">TRUE</definedName>
    <definedName name="QBCOMPANYFILENAME" localSheetId="0">"C:\Users\Public\Documents\Intuit\QuickBooks\Company Files\Denman Island Residents Association.qbw"</definedName>
    <definedName name="QBENDDATE" localSheetId="0">20231231</definedName>
    <definedName name="QBHEADERSONSCREEN" localSheetId="0">FALSE</definedName>
    <definedName name="QBMETADATASIZE" localSheetId="0">5899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19</definedName>
    <definedName name="QBREPORTCOMPANYID" localSheetId="0">"835eba0ce7c14af78153af91720b9384"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9</definedName>
    <definedName name="QBREPORTSUBCOLAXIS" localSheetId="0">0</definedName>
    <definedName name="QBREPORTTYPE" localSheetId="0">411</definedName>
    <definedName name="QBROWHEADERS" localSheetId="0">5</definedName>
    <definedName name="QBSTARTDATE" localSheetId="0">20230101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7" i="1" l="1"/>
  <c r="AN47" i="1"/>
  <c r="AL47" i="1"/>
  <c r="AJ47" i="1"/>
  <c r="AF47" i="1"/>
  <c r="AD47" i="1"/>
  <c r="AB47" i="1"/>
  <c r="Z47" i="1"/>
  <c r="X47" i="1"/>
  <c r="V47" i="1"/>
  <c r="AH47" i="1" s="1"/>
  <c r="T47" i="1"/>
  <c r="R47" i="1"/>
  <c r="P47" i="1"/>
  <c r="N47" i="1"/>
  <c r="L47" i="1"/>
  <c r="J47" i="1"/>
  <c r="H47" i="1"/>
  <c r="F47" i="1"/>
  <c r="AH46" i="1"/>
  <c r="AR46" i="1" s="1"/>
  <c r="AH45" i="1"/>
  <c r="AR45" i="1" s="1"/>
  <c r="AR44" i="1"/>
  <c r="AH44" i="1"/>
  <c r="X41" i="1"/>
  <c r="X42" i="1" s="1"/>
  <c r="X48" i="1" s="1"/>
  <c r="V41" i="1"/>
  <c r="V42" i="1" s="1"/>
  <c r="V48" i="1" s="1"/>
  <c r="T41" i="1"/>
  <c r="T42" i="1" s="1"/>
  <c r="T48" i="1" s="1"/>
  <c r="R41" i="1"/>
  <c r="R42" i="1" s="1"/>
  <c r="R48" i="1" s="1"/>
  <c r="AP40" i="1"/>
  <c r="AP41" i="1" s="1"/>
  <c r="AP42" i="1" s="1"/>
  <c r="AP48" i="1" s="1"/>
  <c r="AN40" i="1"/>
  <c r="AN41" i="1" s="1"/>
  <c r="AN42" i="1" s="1"/>
  <c r="AN48" i="1" s="1"/>
  <c r="AL40" i="1"/>
  <c r="AL41" i="1" s="1"/>
  <c r="AL42" i="1" s="1"/>
  <c r="AL48" i="1" s="1"/>
  <c r="AJ40" i="1"/>
  <c r="AJ41" i="1" s="1"/>
  <c r="AJ42" i="1" s="1"/>
  <c r="AJ48" i="1" s="1"/>
  <c r="AF40" i="1"/>
  <c r="AF41" i="1" s="1"/>
  <c r="AF42" i="1" s="1"/>
  <c r="AF48" i="1" s="1"/>
  <c r="AD40" i="1"/>
  <c r="AD41" i="1" s="1"/>
  <c r="AD42" i="1" s="1"/>
  <c r="AD48" i="1" s="1"/>
  <c r="AB40" i="1"/>
  <c r="AB41" i="1" s="1"/>
  <c r="AB42" i="1" s="1"/>
  <c r="AB48" i="1" s="1"/>
  <c r="Z40" i="1"/>
  <c r="Z41" i="1" s="1"/>
  <c r="Z42" i="1" s="1"/>
  <c r="Z48" i="1" s="1"/>
  <c r="X40" i="1"/>
  <c r="V40" i="1"/>
  <c r="T40" i="1"/>
  <c r="R40" i="1"/>
  <c r="P40" i="1"/>
  <c r="P41" i="1" s="1"/>
  <c r="P42" i="1" s="1"/>
  <c r="P48" i="1" s="1"/>
  <c r="N40" i="1"/>
  <c r="N41" i="1" s="1"/>
  <c r="N42" i="1" s="1"/>
  <c r="N48" i="1" s="1"/>
  <c r="L40" i="1"/>
  <c r="L41" i="1" s="1"/>
  <c r="J40" i="1"/>
  <c r="J41" i="1" s="1"/>
  <c r="J42" i="1" s="1"/>
  <c r="J48" i="1" s="1"/>
  <c r="H40" i="1"/>
  <c r="H41" i="1" s="1"/>
  <c r="H42" i="1" s="1"/>
  <c r="H48" i="1" s="1"/>
  <c r="F40" i="1"/>
  <c r="AH39" i="1"/>
  <c r="AR39" i="1" s="1"/>
  <c r="T33" i="1"/>
  <c r="R33" i="1"/>
  <c r="P33" i="1"/>
  <c r="N33" i="1"/>
  <c r="AP32" i="1"/>
  <c r="AP33" i="1" s="1"/>
  <c r="AN32" i="1"/>
  <c r="AN33" i="1" s="1"/>
  <c r="AL32" i="1"/>
  <c r="AL33" i="1" s="1"/>
  <c r="AJ32" i="1"/>
  <c r="AJ33" i="1" s="1"/>
  <c r="AF32" i="1"/>
  <c r="AF33" i="1" s="1"/>
  <c r="AD32" i="1"/>
  <c r="AD33" i="1" s="1"/>
  <c r="AB32" i="1"/>
  <c r="AB33" i="1" s="1"/>
  <c r="Z32" i="1"/>
  <c r="Z33" i="1" s="1"/>
  <c r="X32" i="1"/>
  <c r="X33" i="1" s="1"/>
  <c r="V32" i="1"/>
  <c r="V33" i="1" s="1"/>
  <c r="T32" i="1"/>
  <c r="R32" i="1"/>
  <c r="P32" i="1"/>
  <c r="N32" i="1"/>
  <c r="L32" i="1"/>
  <c r="L33" i="1" s="1"/>
  <c r="AH33" i="1" s="1"/>
  <c r="J32" i="1"/>
  <c r="J33" i="1" s="1"/>
  <c r="H32" i="1"/>
  <c r="H33" i="1" s="1"/>
  <c r="F32" i="1"/>
  <c r="F33" i="1" s="1"/>
  <c r="AH31" i="1"/>
  <c r="AR31" i="1" s="1"/>
  <c r="AH30" i="1"/>
  <c r="AR30" i="1" s="1"/>
  <c r="AH29" i="1"/>
  <c r="AR29" i="1" s="1"/>
  <c r="AP26" i="1"/>
  <c r="P26" i="1"/>
  <c r="N26" i="1"/>
  <c r="L26" i="1"/>
  <c r="J26" i="1"/>
  <c r="AP25" i="1"/>
  <c r="AN25" i="1"/>
  <c r="AN26" i="1" s="1"/>
  <c r="AL25" i="1"/>
  <c r="AL26" i="1" s="1"/>
  <c r="AJ25" i="1"/>
  <c r="AJ26" i="1" s="1"/>
  <c r="AF25" i="1"/>
  <c r="AF26" i="1" s="1"/>
  <c r="AD25" i="1"/>
  <c r="AD26" i="1" s="1"/>
  <c r="AB25" i="1"/>
  <c r="AB26" i="1" s="1"/>
  <c r="Z25" i="1"/>
  <c r="Z26" i="1" s="1"/>
  <c r="X25" i="1"/>
  <c r="X26" i="1" s="1"/>
  <c r="V25" i="1"/>
  <c r="V26" i="1" s="1"/>
  <c r="T25" i="1"/>
  <c r="T26" i="1" s="1"/>
  <c r="R25" i="1"/>
  <c r="R26" i="1" s="1"/>
  <c r="P25" i="1"/>
  <c r="N25" i="1"/>
  <c r="L25" i="1"/>
  <c r="J25" i="1"/>
  <c r="H25" i="1"/>
  <c r="H26" i="1" s="1"/>
  <c r="F25" i="1"/>
  <c r="F26" i="1" s="1"/>
  <c r="AH24" i="1"/>
  <c r="AR24" i="1" s="1"/>
  <c r="AH23" i="1"/>
  <c r="AR23" i="1" s="1"/>
  <c r="AP19" i="1"/>
  <c r="AN19" i="1"/>
  <c r="AL19" i="1"/>
  <c r="AJ19" i="1"/>
  <c r="AF19" i="1"/>
  <c r="AD19" i="1"/>
  <c r="AB19" i="1"/>
  <c r="Z19" i="1"/>
  <c r="X19" i="1"/>
  <c r="V19" i="1"/>
  <c r="T19" i="1"/>
  <c r="R19" i="1"/>
  <c r="P19" i="1"/>
  <c r="N19" i="1"/>
  <c r="L19" i="1"/>
  <c r="AH19" i="1" s="1"/>
  <c r="J19" i="1"/>
  <c r="H19" i="1"/>
  <c r="F19" i="1"/>
  <c r="AH18" i="1"/>
  <c r="AR18" i="1" s="1"/>
  <c r="AB16" i="1"/>
  <c r="AB20" i="1" s="1"/>
  <c r="Z16" i="1"/>
  <c r="Z20" i="1" s="1"/>
  <c r="X16" i="1"/>
  <c r="X20" i="1" s="1"/>
  <c r="V16" i="1"/>
  <c r="V20" i="1" s="1"/>
  <c r="AP15" i="1"/>
  <c r="AP16" i="1" s="1"/>
  <c r="AP20" i="1" s="1"/>
  <c r="AP34" i="1" s="1"/>
  <c r="AN15" i="1"/>
  <c r="AN16" i="1" s="1"/>
  <c r="AN20" i="1" s="1"/>
  <c r="AL15" i="1"/>
  <c r="AL16" i="1" s="1"/>
  <c r="AL20" i="1" s="1"/>
  <c r="AJ15" i="1"/>
  <c r="AJ16" i="1" s="1"/>
  <c r="AJ20" i="1" s="1"/>
  <c r="AF15" i="1"/>
  <c r="AF16" i="1" s="1"/>
  <c r="AF20" i="1" s="1"/>
  <c r="AD15" i="1"/>
  <c r="AD16" i="1" s="1"/>
  <c r="AD20" i="1" s="1"/>
  <c r="AD34" i="1" s="1"/>
  <c r="AB15" i="1"/>
  <c r="Z15" i="1"/>
  <c r="X15" i="1"/>
  <c r="V15" i="1"/>
  <c r="T15" i="1"/>
  <c r="T16" i="1" s="1"/>
  <c r="T20" i="1" s="1"/>
  <c r="R15" i="1"/>
  <c r="R16" i="1" s="1"/>
  <c r="R20" i="1" s="1"/>
  <c r="P15" i="1"/>
  <c r="P16" i="1" s="1"/>
  <c r="P20" i="1" s="1"/>
  <c r="P34" i="1" s="1"/>
  <c r="N15" i="1"/>
  <c r="N16" i="1" s="1"/>
  <c r="N20" i="1" s="1"/>
  <c r="N34" i="1" s="1"/>
  <c r="L15" i="1"/>
  <c r="L16" i="1" s="1"/>
  <c r="J15" i="1"/>
  <c r="J16" i="1" s="1"/>
  <c r="J20" i="1" s="1"/>
  <c r="J34" i="1" s="1"/>
  <c r="H15" i="1"/>
  <c r="H16" i="1" s="1"/>
  <c r="H20" i="1" s="1"/>
  <c r="F15" i="1"/>
  <c r="F16" i="1" s="1"/>
  <c r="AH14" i="1"/>
  <c r="AR14" i="1" s="1"/>
  <c r="AH13" i="1"/>
  <c r="AR13" i="1" s="1"/>
  <c r="AH12" i="1"/>
  <c r="AR12" i="1" s="1"/>
  <c r="AH11" i="1"/>
  <c r="AR11" i="1" s="1"/>
  <c r="AH10" i="1"/>
  <c r="AR10" i="1" s="1"/>
  <c r="AH9" i="1"/>
  <c r="AR9" i="1" s="1"/>
  <c r="AH8" i="1"/>
  <c r="AR8" i="1" s="1"/>
  <c r="AH6" i="1"/>
  <c r="AR6" i="1" s="1"/>
  <c r="AR19" i="1" l="1"/>
  <c r="AJ34" i="1"/>
  <c r="AL34" i="1"/>
  <c r="AH41" i="1"/>
  <c r="L42" i="1"/>
  <c r="AN34" i="1"/>
  <c r="H34" i="1"/>
  <c r="AF34" i="1"/>
  <c r="AH26" i="1"/>
  <c r="AR26" i="1" s="1"/>
  <c r="F20" i="1"/>
  <c r="AR16" i="1"/>
  <c r="V34" i="1"/>
  <c r="AH16" i="1"/>
  <c r="L20" i="1"/>
  <c r="X34" i="1"/>
  <c r="Z34" i="1"/>
  <c r="AB34" i="1"/>
  <c r="AR33" i="1"/>
  <c r="R34" i="1"/>
  <c r="AR47" i="1"/>
  <c r="T34" i="1"/>
  <c r="AH40" i="1"/>
  <c r="AR40" i="1" s="1"/>
  <c r="AH15" i="1"/>
  <c r="AR15" i="1" s="1"/>
  <c r="AH32" i="1"/>
  <c r="AR32" i="1" s="1"/>
  <c r="F41" i="1"/>
  <c r="AH25" i="1"/>
  <c r="AR25" i="1" s="1"/>
  <c r="L34" i="1" l="1"/>
  <c r="AH34" i="1" s="1"/>
  <c r="AH20" i="1"/>
  <c r="F42" i="1"/>
  <c r="AR41" i="1"/>
  <c r="AR20" i="1"/>
  <c r="F34" i="1"/>
  <c r="L48" i="1"/>
  <c r="AH48" i="1" s="1"/>
  <c r="AH42" i="1"/>
  <c r="AR34" i="1" l="1"/>
  <c r="AR42" i="1"/>
  <c r="F48" i="1"/>
  <c r="AR48" i="1" s="1"/>
</calcChain>
</file>

<file path=xl/sharedStrings.xml><?xml version="1.0" encoding="utf-8"?>
<sst xmlns="http://schemas.openxmlformats.org/spreadsheetml/2006/main" count="77" uniqueCount="67">
  <si>
    <t>Bill Mee Park</t>
  </si>
  <si>
    <t>Bottle Depot</t>
  </si>
  <si>
    <t>Community Dock</t>
  </si>
  <si>
    <t>(DIRA)</t>
  </si>
  <si>
    <t>Administration</t>
  </si>
  <si>
    <t>Climate Action</t>
  </si>
  <si>
    <t>DW Boat Launch</t>
  </si>
  <si>
    <t>Graham Lake Dock</t>
  </si>
  <si>
    <t>Internet Committee</t>
  </si>
  <si>
    <t>Marine Guardians</t>
  </si>
  <si>
    <t>Parks</t>
  </si>
  <si>
    <t>Pesticide Awareness</t>
  </si>
  <si>
    <t>Recreation Grants</t>
  </si>
  <si>
    <t>Sailing Club</t>
  </si>
  <si>
    <t>Trails</t>
  </si>
  <si>
    <t>Total DIRA</t>
  </si>
  <si>
    <t>Eliminations</t>
  </si>
  <si>
    <t>Old School</t>
  </si>
  <si>
    <t>Waste Management</t>
  </si>
  <si>
    <t>Unclassified</t>
  </si>
  <si>
    <t>TOTAL</t>
  </si>
  <si>
    <t>ASSETS</t>
  </si>
  <si>
    <t>Current Assets</t>
  </si>
  <si>
    <t>Chequing/Savings</t>
  </si>
  <si>
    <t>10950 · Cash in Drawer</t>
  </si>
  <si>
    <t>12000 · Bank Accounts</t>
  </si>
  <si>
    <t>12001 · DIRA  Admin</t>
  </si>
  <si>
    <t>12002 · Community Dock Bank</t>
  </si>
  <si>
    <t>12004 · Bill Mee Park</t>
  </si>
  <si>
    <t>12005 · Old School</t>
  </si>
  <si>
    <t>12006 · Waste Management</t>
  </si>
  <si>
    <t>12007 · Bottle Depot</t>
  </si>
  <si>
    <t>12008 · Climate Action Committee</t>
  </si>
  <si>
    <t>Total 12000 · Bank Accounts</t>
  </si>
  <si>
    <t>Total Chequing/Savings</t>
  </si>
  <si>
    <t>Accounts Receivable</t>
  </si>
  <si>
    <t>11000 · Accounts Receivable</t>
  </si>
  <si>
    <t>Total Accounts Receivable</t>
  </si>
  <si>
    <t>Total Current Assets</t>
  </si>
  <si>
    <t>Fixed Assets</t>
  </si>
  <si>
    <t>15100 · Fixed Assets</t>
  </si>
  <si>
    <t>15200 · Buildings, Improvements, Dock</t>
  </si>
  <si>
    <t>17200 · Accum Depr - Bldg, Imp, Dock</t>
  </si>
  <si>
    <t>Total 15100 · Fixed Assets</t>
  </si>
  <si>
    <t>Total Fixed Assets</t>
  </si>
  <si>
    <t>Other Assets</t>
  </si>
  <si>
    <t>16600 · Long-Term Investments</t>
  </si>
  <si>
    <t>16601 · Community Dock Investments</t>
  </si>
  <si>
    <t>16605 · Long Term Investments Share Cap</t>
  </si>
  <si>
    <t>16600 · Long-Term Investments - Other</t>
  </si>
  <si>
    <t>Total 16600 · Long-Term Investments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</si>
  <si>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</si>
  <si>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</si>
  <si>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</si>
  <si>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</si>
  <si>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</si>
  <si>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</si>
  <si>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20000 · Accounts Payable</t>
  </si>
  <si>
    <t>Total Accounts Payable</t>
  </si>
  <si>
    <t>Total Current Liabilities</t>
  </si>
  <si>
    <t>Total Liabilities</t>
  </si>
  <si>
    <t>Equity</t>
  </si>
  <si>
    <t>31750 · Net Capital Assets</t>
  </si>
  <si>
    <t>32000 · Unrestricted Funds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</si>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</sst>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49" fontId="1" fillId="0" borderId="0" xfId="0" applyNumberFormat="1" applyFont="1"/>
    <xf numFmtId="39" fontId="2" fillId="0" borderId="0" xfId="0" applyNumberFormat="1" applyFont="1"/>
    <xf numFmtId="49" fontId="2" fillId="0" borderId="0" xfId="0" applyNumberFormat="1" applyFont="1"/>
    <xf numFmtId="39" fontId="2" fillId="0" borderId="2" xfId="0" applyNumberFormat="1" applyFont="1" applyBorder="1"/>
    <xf numFmtId="39" fontId="2" fillId="0" borderId="3" xfId="0" applyNumberFormat="1" applyFont="1" applyBorder="1"/>
    <xf numFmtId="39" fontId="1" fillId="0" borderId="4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R49"/>
  <sheetViews>
    <sheetView tabSelected="1" workbookViewId="0">
      <pane xSplit="5" ySplit="2" topLeftCell="F3" activePane="bottomRight" state="frozenSplit"/>
      <selection pane="topRight" activeCell="F1" sqref="F1"/>
      <selection pane="bottomLeft" activeCell="A3" sqref="A3"/>
      <selection pane="bottomRight"/>
    </sheetView>
  </sheetViews>
  <sheetFormatPr baseColWidth="10" defaultColWidth="8.83203125" defaultRowHeight="15" x14ac:dyDescent="0.2"/>
  <cols>
    <col min="1" max="4" width="3" style="7" customWidth="1"/>
    <col min="5" max="5" width="32.83203125" style="7" customWidth="1"/>
    <col min="6" max="6" width="11.1640625" bestFit="1" customWidth="1"/>
    <col min="7" max="7" width="2.33203125" customWidth="1"/>
    <col min="8" max="8" width="10.5" bestFit="1" customWidth="1"/>
    <col min="9" max="9" width="2.33203125" customWidth="1"/>
    <col min="10" max="10" width="14.5" bestFit="1" customWidth="1"/>
    <col min="11" max="11" width="2.33203125" customWidth="1"/>
    <col min="12" max="12" width="12.6640625" bestFit="1" customWidth="1"/>
    <col min="13" max="13" width="2.33203125" customWidth="1"/>
    <col min="14" max="14" width="12.5" bestFit="1" customWidth="1"/>
    <col min="15" max="15" width="2.33203125" customWidth="1"/>
    <col min="16" max="16" width="13.5" bestFit="1" customWidth="1"/>
    <col min="17" max="17" width="2.33203125" customWidth="1"/>
    <col min="18" max="18" width="15.83203125" bestFit="1" customWidth="1"/>
    <col min="19" max="19" width="2.33203125" customWidth="1"/>
    <col min="20" max="20" width="16.6640625" bestFit="1" customWidth="1"/>
    <col min="21" max="21" width="2.33203125" customWidth="1"/>
    <col min="22" max="22" width="15" bestFit="1" customWidth="1"/>
    <col min="23" max="23" width="2.33203125" customWidth="1"/>
    <col min="24" max="24" width="7.5" bestFit="1" customWidth="1"/>
    <col min="25" max="25" width="2.33203125" customWidth="1"/>
    <col min="26" max="26" width="18.1640625" bestFit="1" customWidth="1"/>
    <col min="27" max="27" width="2.33203125" customWidth="1"/>
    <col min="28" max="28" width="15.33203125" bestFit="1" customWidth="1"/>
    <col min="29" max="29" width="2.33203125" customWidth="1"/>
    <col min="30" max="30" width="10.1640625" bestFit="1" customWidth="1"/>
    <col min="31" max="31" width="2.33203125" customWidth="1"/>
    <col min="32" max="32" width="7" bestFit="1" customWidth="1"/>
    <col min="33" max="33" width="2.33203125" customWidth="1"/>
    <col min="34" max="34" width="9.33203125" bestFit="1" customWidth="1"/>
    <col min="35" max="35" width="2.33203125" customWidth="1"/>
    <col min="36" max="36" width="10.5" bestFit="1" customWidth="1"/>
    <col min="37" max="37" width="2.33203125" customWidth="1"/>
    <col min="38" max="38" width="9.33203125" bestFit="1" customWidth="1"/>
    <col min="39" max="39" width="2.33203125" customWidth="1"/>
    <col min="40" max="40" width="16.6640625" bestFit="1" customWidth="1"/>
    <col min="41" max="41" width="2.33203125" customWidth="1"/>
    <col min="42" max="42" width="10.5" bestFit="1" customWidth="1"/>
    <col min="43" max="43" width="2.33203125" customWidth="1"/>
    <col min="44" max="44" width="9.33203125" bestFit="1" customWidth="1"/>
  </cols>
  <sheetData>
    <row r="1" spans="1:44" s="10" customFormat="1" x14ac:dyDescent="0.2">
      <c r="A1" s="8"/>
      <c r="B1" s="8"/>
      <c r="C1" s="8"/>
      <c r="D1" s="8"/>
      <c r="E1" s="8"/>
      <c r="F1" s="9"/>
      <c r="G1" s="9"/>
      <c r="H1" s="9"/>
      <c r="I1" s="9"/>
      <c r="J1" s="9"/>
      <c r="K1" s="9"/>
      <c r="L1" s="8" t="s">
        <v>4</v>
      </c>
      <c r="M1" s="9"/>
      <c r="N1" s="8" t="s">
        <v>5</v>
      </c>
      <c r="O1" s="9"/>
      <c r="P1" s="8" t="s">
        <v>6</v>
      </c>
      <c r="Q1" s="9"/>
      <c r="R1" s="8" t="s">
        <v>7</v>
      </c>
      <c r="S1" s="9"/>
      <c r="T1" s="8" t="s">
        <v>8</v>
      </c>
      <c r="U1" s="9"/>
      <c r="V1" s="8" t="s">
        <v>9</v>
      </c>
      <c r="W1" s="9"/>
      <c r="X1" s="8" t="s">
        <v>10</v>
      </c>
      <c r="Y1" s="9"/>
      <c r="Z1" s="8" t="s">
        <v>11</v>
      </c>
      <c r="AA1" s="9"/>
      <c r="AB1" s="8" t="s">
        <v>12</v>
      </c>
      <c r="AC1" s="9"/>
      <c r="AD1" s="8" t="s">
        <v>13</v>
      </c>
      <c r="AE1" s="9"/>
      <c r="AF1" s="8" t="s">
        <v>14</v>
      </c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4" s="10" customFormat="1" ht="16" thickBot="1" x14ac:dyDescent="0.25">
      <c r="A2" s="8"/>
      <c r="B2" s="8"/>
      <c r="C2" s="8"/>
      <c r="D2" s="8"/>
      <c r="E2" s="8"/>
      <c r="F2" s="11" t="s">
        <v>0</v>
      </c>
      <c r="G2" s="9"/>
      <c r="H2" s="11" t="s">
        <v>1</v>
      </c>
      <c r="I2" s="9"/>
      <c r="J2" s="11" t="s">
        <v>2</v>
      </c>
      <c r="K2" s="9"/>
      <c r="L2" s="11" t="s">
        <v>3</v>
      </c>
      <c r="M2" s="9"/>
      <c r="N2" s="11" t="s">
        <v>3</v>
      </c>
      <c r="O2" s="9"/>
      <c r="P2" s="11" t="s">
        <v>3</v>
      </c>
      <c r="Q2" s="9"/>
      <c r="R2" s="11" t="s">
        <v>3</v>
      </c>
      <c r="S2" s="9"/>
      <c r="T2" s="11" t="s">
        <v>3</v>
      </c>
      <c r="U2" s="9"/>
      <c r="V2" s="11" t="s">
        <v>3</v>
      </c>
      <c r="W2" s="9"/>
      <c r="X2" s="11" t="s">
        <v>3</v>
      </c>
      <c r="Y2" s="9"/>
      <c r="Z2" s="11" t="s">
        <v>3</v>
      </c>
      <c r="AA2" s="9"/>
      <c r="AB2" s="11" t="s">
        <v>3</v>
      </c>
      <c r="AC2" s="9"/>
      <c r="AD2" s="11" t="s">
        <v>3</v>
      </c>
      <c r="AE2" s="9"/>
      <c r="AF2" s="11" t="s">
        <v>3</v>
      </c>
      <c r="AG2" s="9"/>
      <c r="AH2" s="11" t="s">
        <v>15</v>
      </c>
      <c r="AI2" s="9"/>
      <c r="AJ2" s="11" t="s">
        <v>16</v>
      </c>
      <c r="AK2" s="9"/>
      <c r="AL2" s="11" t="s">
        <v>17</v>
      </c>
      <c r="AM2" s="9"/>
      <c r="AN2" s="11" t="s">
        <v>18</v>
      </c>
      <c r="AO2" s="9"/>
      <c r="AP2" s="11" t="s">
        <v>19</v>
      </c>
      <c r="AQ2" s="9"/>
      <c r="AR2" s="11" t="s">
        <v>20</v>
      </c>
    </row>
    <row r="3" spans="1:44" ht="16" thickTop="1" x14ac:dyDescent="0.2">
      <c r="A3" s="1" t="s">
        <v>21</v>
      </c>
      <c r="B3" s="1"/>
      <c r="C3" s="1"/>
      <c r="D3" s="1"/>
      <c r="E3" s="1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</row>
    <row r="4" spans="1:44" x14ac:dyDescent="0.2">
      <c r="A4" s="1"/>
      <c r="B4" s="1" t="s">
        <v>22</v>
      </c>
      <c r="C4" s="1"/>
      <c r="D4" s="1"/>
      <c r="E4" s="1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</row>
    <row r="5" spans="1:44" x14ac:dyDescent="0.2">
      <c r="A5" s="1"/>
      <c r="B5" s="1"/>
      <c r="C5" s="1" t="s">
        <v>23</v>
      </c>
      <c r="D5" s="1"/>
      <c r="E5" s="1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</row>
    <row r="6" spans="1:44" x14ac:dyDescent="0.2">
      <c r="A6" s="1"/>
      <c r="B6" s="1"/>
      <c r="C6" s="1"/>
      <c r="D6" s="1" t="s">
        <v>24</v>
      </c>
      <c r="E6" s="1"/>
      <c r="F6" s="2">
        <v>0</v>
      </c>
      <c r="G6" s="3"/>
      <c r="H6" s="2">
        <v>1052.2</v>
      </c>
      <c r="I6" s="3"/>
      <c r="J6" s="2">
        <v>0</v>
      </c>
      <c r="K6" s="3"/>
      <c r="L6" s="2">
        <v>0</v>
      </c>
      <c r="M6" s="3"/>
      <c r="N6" s="2">
        <v>0</v>
      </c>
      <c r="O6" s="3"/>
      <c r="P6" s="2">
        <v>0</v>
      </c>
      <c r="Q6" s="3"/>
      <c r="R6" s="2">
        <v>0</v>
      </c>
      <c r="S6" s="3"/>
      <c r="T6" s="2">
        <v>0</v>
      </c>
      <c r="U6" s="3"/>
      <c r="V6" s="2">
        <v>0</v>
      </c>
      <c r="W6" s="3"/>
      <c r="X6" s="2">
        <v>0</v>
      </c>
      <c r="Y6" s="3"/>
      <c r="Z6" s="2">
        <v>0</v>
      </c>
      <c r="AA6" s="3"/>
      <c r="AB6" s="2">
        <v>0</v>
      </c>
      <c r="AC6" s="3"/>
      <c r="AD6" s="2">
        <v>0</v>
      </c>
      <c r="AE6" s="3"/>
      <c r="AF6" s="2">
        <v>0</v>
      </c>
      <c r="AG6" s="3"/>
      <c r="AH6" s="2">
        <f>ROUND(SUM(L6:AF6),5)</f>
        <v>0</v>
      </c>
      <c r="AI6" s="3"/>
      <c r="AJ6" s="2">
        <v>0</v>
      </c>
      <c r="AK6" s="3"/>
      <c r="AL6" s="2">
        <v>25.19</v>
      </c>
      <c r="AM6" s="3"/>
      <c r="AN6" s="2">
        <v>0</v>
      </c>
      <c r="AO6" s="3"/>
      <c r="AP6" s="2">
        <v>0</v>
      </c>
      <c r="AQ6" s="3"/>
      <c r="AR6" s="2">
        <f>ROUND(SUM(F6:J6)+SUM(AH6:AP6),5)</f>
        <v>1077.3900000000001</v>
      </c>
    </row>
    <row r="7" spans="1:44" x14ac:dyDescent="0.2">
      <c r="A7" s="1"/>
      <c r="B7" s="1"/>
      <c r="C7" s="1"/>
      <c r="D7" s="1" t="s">
        <v>25</v>
      </c>
      <c r="E7" s="1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</row>
    <row r="8" spans="1:44" x14ac:dyDescent="0.2">
      <c r="A8" s="1"/>
      <c r="B8" s="1"/>
      <c r="C8" s="1"/>
      <c r="D8" s="1"/>
      <c r="E8" s="1" t="s">
        <v>26</v>
      </c>
      <c r="F8" s="2">
        <v>0</v>
      </c>
      <c r="G8" s="3"/>
      <c r="H8" s="2">
        <v>0</v>
      </c>
      <c r="I8" s="3"/>
      <c r="J8" s="2">
        <v>0</v>
      </c>
      <c r="K8" s="3"/>
      <c r="L8" s="2">
        <v>25806.25</v>
      </c>
      <c r="M8" s="3"/>
      <c r="N8" s="2">
        <v>0</v>
      </c>
      <c r="O8" s="3"/>
      <c r="P8" s="2">
        <v>0</v>
      </c>
      <c r="Q8" s="3"/>
      <c r="R8" s="2">
        <v>2167.6799999999998</v>
      </c>
      <c r="S8" s="3"/>
      <c r="T8" s="2">
        <v>0</v>
      </c>
      <c r="U8" s="3"/>
      <c r="V8" s="2">
        <v>177.41</v>
      </c>
      <c r="W8" s="3"/>
      <c r="X8" s="2">
        <v>4736.93</v>
      </c>
      <c r="Y8" s="3"/>
      <c r="Z8" s="2">
        <v>1834.54</v>
      </c>
      <c r="AA8" s="3"/>
      <c r="AB8" s="2">
        <v>0</v>
      </c>
      <c r="AC8" s="3"/>
      <c r="AD8" s="2">
        <v>0</v>
      </c>
      <c r="AE8" s="3"/>
      <c r="AF8" s="2">
        <v>1850.67</v>
      </c>
      <c r="AG8" s="3"/>
      <c r="AH8" s="2">
        <f t="shared" ref="AH8:AH16" si="0">ROUND(SUM(L8:AF8),5)</f>
        <v>36573.480000000003</v>
      </c>
      <c r="AI8" s="3"/>
      <c r="AJ8" s="2">
        <v>0</v>
      </c>
      <c r="AK8" s="3"/>
      <c r="AL8" s="2">
        <v>0</v>
      </c>
      <c r="AM8" s="3"/>
      <c r="AN8" s="2">
        <v>0</v>
      </c>
      <c r="AO8" s="3"/>
      <c r="AP8" s="2">
        <v>0</v>
      </c>
      <c r="AQ8" s="3"/>
      <c r="AR8" s="2">
        <f t="shared" ref="AR8:AR16" si="1">ROUND(SUM(F8:J8)+SUM(AH8:AP8),5)</f>
        <v>36573.480000000003</v>
      </c>
    </row>
    <row r="9" spans="1:44" x14ac:dyDescent="0.2">
      <c r="A9" s="1"/>
      <c r="B9" s="1"/>
      <c r="C9" s="1"/>
      <c r="D9" s="1"/>
      <c r="E9" s="1" t="s">
        <v>27</v>
      </c>
      <c r="F9" s="2">
        <v>0</v>
      </c>
      <c r="G9" s="3"/>
      <c r="H9" s="2">
        <v>0</v>
      </c>
      <c r="I9" s="3"/>
      <c r="J9" s="2">
        <v>28473.759999999998</v>
      </c>
      <c r="K9" s="3"/>
      <c r="L9" s="2">
        <v>0</v>
      </c>
      <c r="M9" s="3"/>
      <c r="N9" s="2">
        <v>0</v>
      </c>
      <c r="O9" s="3"/>
      <c r="P9" s="2">
        <v>0</v>
      </c>
      <c r="Q9" s="3"/>
      <c r="R9" s="2">
        <v>0</v>
      </c>
      <c r="S9" s="3"/>
      <c r="T9" s="2">
        <v>0</v>
      </c>
      <c r="U9" s="3"/>
      <c r="V9" s="2">
        <v>0</v>
      </c>
      <c r="W9" s="3"/>
      <c r="X9" s="2">
        <v>0</v>
      </c>
      <c r="Y9" s="3"/>
      <c r="Z9" s="2">
        <v>0</v>
      </c>
      <c r="AA9" s="3"/>
      <c r="AB9" s="2">
        <v>0</v>
      </c>
      <c r="AC9" s="3"/>
      <c r="AD9" s="2">
        <v>0</v>
      </c>
      <c r="AE9" s="3"/>
      <c r="AF9" s="2">
        <v>0</v>
      </c>
      <c r="AG9" s="3"/>
      <c r="AH9" s="2">
        <f t="shared" si="0"/>
        <v>0</v>
      </c>
      <c r="AI9" s="3"/>
      <c r="AJ9" s="2">
        <v>0</v>
      </c>
      <c r="AK9" s="3"/>
      <c r="AL9" s="2">
        <v>0</v>
      </c>
      <c r="AM9" s="3"/>
      <c r="AN9" s="2">
        <v>0</v>
      </c>
      <c r="AO9" s="3"/>
      <c r="AP9" s="2">
        <v>0</v>
      </c>
      <c r="AQ9" s="3"/>
      <c r="AR9" s="2">
        <f t="shared" si="1"/>
        <v>28473.759999999998</v>
      </c>
    </row>
    <row r="10" spans="1:44" x14ac:dyDescent="0.2">
      <c r="A10" s="1"/>
      <c r="B10" s="1"/>
      <c r="C10" s="1"/>
      <c r="D10" s="1"/>
      <c r="E10" s="1" t="s">
        <v>28</v>
      </c>
      <c r="F10" s="2">
        <v>12245.99</v>
      </c>
      <c r="G10" s="3"/>
      <c r="H10" s="2">
        <v>0</v>
      </c>
      <c r="I10" s="3"/>
      <c r="J10" s="2">
        <v>0</v>
      </c>
      <c r="K10" s="3"/>
      <c r="L10" s="2">
        <v>0</v>
      </c>
      <c r="M10" s="3"/>
      <c r="N10" s="2">
        <v>0</v>
      </c>
      <c r="O10" s="3"/>
      <c r="P10" s="2">
        <v>0</v>
      </c>
      <c r="Q10" s="3"/>
      <c r="R10" s="2">
        <v>0</v>
      </c>
      <c r="S10" s="3"/>
      <c r="T10" s="2">
        <v>0</v>
      </c>
      <c r="U10" s="3"/>
      <c r="V10" s="2">
        <v>0</v>
      </c>
      <c r="W10" s="3"/>
      <c r="X10" s="2">
        <v>0</v>
      </c>
      <c r="Y10" s="3"/>
      <c r="Z10" s="2">
        <v>0</v>
      </c>
      <c r="AA10" s="3"/>
      <c r="AB10" s="2">
        <v>0</v>
      </c>
      <c r="AC10" s="3"/>
      <c r="AD10" s="2">
        <v>0</v>
      </c>
      <c r="AE10" s="3"/>
      <c r="AF10" s="2">
        <v>0</v>
      </c>
      <c r="AG10" s="3"/>
      <c r="AH10" s="2">
        <f t="shared" si="0"/>
        <v>0</v>
      </c>
      <c r="AI10" s="3"/>
      <c r="AJ10" s="2">
        <v>0</v>
      </c>
      <c r="AK10" s="3"/>
      <c r="AL10" s="2">
        <v>0</v>
      </c>
      <c r="AM10" s="3"/>
      <c r="AN10" s="2">
        <v>0</v>
      </c>
      <c r="AO10" s="3"/>
      <c r="AP10" s="2">
        <v>0</v>
      </c>
      <c r="AQ10" s="3"/>
      <c r="AR10" s="2">
        <f t="shared" si="1"/>
        <v>12245.99</v>
      </c>
    </row>
    <row r="11" spans="1:44" x14ac:dyDescent="0.2">
      <c r="A11" s="1"/>
      <c r="B11" s="1"/>
      <c r="C11" s="1"/>
      <c r="D11" s="1"/>
      <c r="E11" s="1" t="s">
        <v>29</v>
      </c>
      <c r="F11" s="2">
        <v>0</v>
      </c>
      <c r="G11" s="3"/>
      <c r="H11" s="2">
        <v>0</v>
      </c>
      <c r="I11" s="3"/>
      <c r="J11" s="2">
        <v>0</v>
      </c>
      <c r="K11" s="3"/>
      <c r="L11" s="2">
        <v>0</v>
      </c>
      <c r="M11" s="3"/>
      <c r="N11" s="2">
        <v>0</v>
      </c>
      <c r="O11" s="3"/>
      <c r="P11" s="2">
        <v>0</v>
      </c>
      <c r="Q11" s="3"/>
      <c r="R11" s="2">
        <v>0</v>
      </c>
      <c r="S11" s="3"/>
      <c r="T11" s="2">
        <v>0</v>
      </c>
      <c r="U11" s="3"/>
      <c r="V11" s="2">
        <v>0</v>
      </c>
      <c r="W11" s="3"/>
      <c r="X11" s="2">
        <v>0</v>
      </c>
      <c r="Y11" s="3"/>
      <c r="Z11" s="2">
        <v>0</v>
      </c>
      <c r="AA11" s="3"/>
      <c r="AB11" s="2">
        <v>0</v>
      </c>
      <c r="AC11" s="3"/>
      <c r="AD11" s="2">
        <v>0</v>
      </c>
      <c r="AE11" s="3"/>
      <c r="AF11" s="2">
        <v>0</v>
      </c>
      <c r="AG11" s="3"/>
      <c r="AH11" s="2">
        <f t="shared" si="0"/>
        <v>0</v>
      </c>
      <c r="AI11" s="3"/>
      <c r="AJ11" s="2">
        <v>0</v>
      </c>
      <c r="AK11" s="3"/>
      <c r="AL11" s="2">
        <v>8916.49</v>
      </c>
      <c r="AM11" s="3"/>
      <c r="AN11" s="2">
        <v>0</v>
      </c>
      <c r="AO11" s="3"/>
      <c r="AP11" s="2">
        <v>0</v>
      </c>
      <c r="AQ11" s="3"/>
      <c r="AR11" s="2">
        <f t="shared" si="1"/>
        <v>8916.49</v>
      </c>
    </row>
    <row r="12" spans="1:44" x14ac:dyDescent="0.2">
      <c r="A12" s="1"/>
      <c r="B12" s="1"/>
      <c r="C12" s="1"/>
      <c r="D12" s="1"/>
      <c r="E12" s="1" t="s">
        <v>30</v>
      </c>
      <c r="F12" s="2">
        <v>0</v>
      </c>
      <c r="G12" s="3"/>
      <c r="H12" s="2">
        <v>0</v>
      </c>
      <c r="I12" s="3"/>
      <c r="J12" s="2">
        <v>0</v>
      </c>
      <c r="K12" s="3"/>
      <c r="L12" s="2">
        <v>0</v>
      </c>
      <c r="M12" s="3"/>
      <c r="N12" s="2">
        <v>0</v>
      </c>
      <c r="O12" s="3"/>
      <c r="P12" s="2">
        <v>0</v>
      </c>
      <c r="Q12" s="3"/>
      <c r="R12" s="2">
        <v>0</v>
      </c>
      <c r="S12" s="3"/>
      <c r="T12" s="2">
        <v>0</v>
      </c>
      <c r="U12" s="3"/>
      <c r="V12" s="2">
        <v>0</v>
      </c>
      <c r="W12" s="3"/>
      <c r="X12" s="2">
        <v>0</v>
      </c>
      <c r="Y12" s="3"/>
      <c r="Z12" s="2">
        <v>0</v>
      </c>
      <c r="AA12" s="3"/>
      <c r="AB12" s="2">
        <v>0</v>
      </c>
      <c r="AC12" s="3"/>
      <c r="AD12" s="2">
        <v>0</v>
      </c>
      <c r="AE12" s="3"/>
      <c r="AF12" s="2">
        <v>0</v>
      </c>
      <c r="AG12" s="3"/>
      <c r="AH12" s="2">
        <f t="shared" si="0"/>
        <v>0</v>
      </c>
      <c r="AI12" s="3"/>
      <c r="AJ12" s="2">
        <v>0</v>
      </c>
      <c r="AK12" s="3"/>
      <c r="AL12" s="2">
        <v>0</v>
      </c>
      <c r="AM12" s="3"/>
      <c r="AN12" s="2">
        <v>65979.48</v>
      </c>
      <c r="AO12" s="3"/>
      <c r="AP12" s="2">
        <v>0</v>
      </c>
      <c r="AQ12" s="3"/>
      <c r="AR12" s="2">
        <f t="shared" si="1"/>
        <v>65979.48</v>
      </c>
    </row>
    <row r="13" spans="1:44" x14ac:dyDescent="0.2">
      <c r="A13" s="1"/>
      <c r="B13" s="1"/>
      <c r="C13" s="1"/>
      <c r="D13" s="1"/>
      <c r="E13" s="1" t="s">
        <v>31</v>
      </c>
      <c r="F13" s="2">
        <v>0</v>
      </c>
      <c r="G13" s="3"/>
      <c r="H13" s="2">
        <v>9104.6299999999992</v>
      </c>
      <c r="I13" s="3"/>
      <c r="J13" s="2">
        <v>0</v>
      </c>
      <c r="K13" s="3"/>
      <c r="L13" s="2">
        <v>0</v>
      </c>
      <c r="M13" s="3"/>
      <c r="N13" s="2">
        <v>0</v>
      </c>
      <c r="O13" s="3"/>
      <c r="P13" s="2">
        <v>0</v>
      </c>
      <c r="Q13" s="3"/>
      <c r="R13" s="2">
        <v>0</v>
      </c>
      <c r="S13" s="3"/>
      <c r="T13" s="2">
        <v>0</v>
      </c>
      <c r="U13" s="3"/>
      <c r="V13" s="2">
        <v>0</v>
      </c>
      <c r="W13" s="3"/>
      <c r="X13" s="2">
        <v>0</v>
      </c>
      <c r="Y13" s="3"/>
      <c r="Z13" s="2">
        <v>0</v>
      </c>
      <c r="AA13" s="3"/>
      <c r="AB13" s="2">
        <v>0</v>
      </c>
      <c r="AC13" s="3"/>
      <c r="AD13" s="2">
        <v>0</v>
      </c>
      <c r="AE13" s="3"/>
      <c r="AF13" s="2">
        <v>0</v>
      </c>
      <c r="AG13" s="3"/>
      <c r="AH13" s="2">
        <f t="shared" si="0"/>
        <v>0</v>
      </c>
      <c r="AI13" s="3"/>
      <c r="AJ13" s="2">
        <v>0</v>
      </c>
      <c r="AK13" s="3"/>
      <c r="AL13" s="2">
        <v>0</v>
      </c>
      <c r="AM13" s="3"/>
      <c r="AN13" s="2">
        <v>0</v>
      </c>
      <c r="AO13" s="3"/>
      <c r="AP13" s="2">
        <v>0</v>
      </c>
      <c r="AQ13" s="3"/>
      <c r="AR13" s="2">
        <f t="shared" si="1"/>
        <v>9104.6299999999992</v>
      </c>
    </row>
    <row r="14" spans="1:44" ht="16" thickBot="1" x14ac:dyDescent="0.25">
      <c r="A14" s="1"/>
      <c r="B14" s="1"/>
      <c r="C14" s="1"/>
      <c r="D14" s="1"/>
      <c r="E14" s="1" t="s">
        <v>32</v>
      </c>
      <c r="F14" s="2">
        <v>0</v>
      </c>
      <c r="G14" s="3"/>
      <c r="H14" s="2">
        <v>0</v>
      </c>
      <c r="I14" s="3"/>
      <c r="J14" s="2">
        <v>0</v>
      </c>
      <c r="K14" s="3"/>
      <c r="L14" s="2">
        <v>0</v>
      </c>
      <c r="M14" s="3"/>
      <c r="N14" s="2">
        <v>1671.6</v>
      </c>
      <c r="O14" s="3"/>
      <c r="P14" s="2">
        <v>0</v>
      </c>
      <c r="Q14" s="3"/>
      <c r="R14" s="2">
        <v>0</v>
      </c>
      <c r="S14" s="3"/>
      <c r="T14" s="2">
        <v>0</v>
      </c>
      <c r="U14" s="3"/>
      <c r="V14" s="2">
        <v>0</v>
      </c>
      <c r="W14" s="3"/>
      <c r="X14" s="2">
        <v>0</v>
      </c>
      <c r="Y14" s="3"/>
      <c r="Z14" s="2">
        <v>0</v>
      </c>
      <c r="AA14" s="3"/>
      <c r="AB14" s="2">
        <v>0</v>
      </c>
      <c r="AC14" s="3"/>
      <c r="AD14" s="2">
        <v>0</v>
      </c>
      <c r="AE14" s="3"/>
      <c r="AF14" s="2">
        <v>0</v>
      </c>
      <c r="AG14" s="3"/>
      <c r="AH14" s="2">
        <f t="shared" si="0"/>
        <v>1671.6</v>
      </c>
      <c r="AI14" s="3"/>
      <c r="AJ14" s="2">
        <v>0</v>
      </c>
      <c r="AK14" s="3"/>
      <c r="AL14" s="2">
        <v>0</v>
      </c>
      <c r="AM14" s="3"/>
      <c r="AN14" s="2">
        <v>0</v>
      </c>
      <c r="AO14" s="3"/>
      <c r="AP14" s="2">
        <v>0</v>
      </c>
      <c r="AQ14" s="3"/>
      <c r="AR14" s="2">
        <f t="shared" si="1"/>
        <v>1671.6</v>
      </c>
    </row>
    <row r="15" spans="1:44" ht="16" thickBot="1" x14ac:dyDescent="0.25">
      <c r="A15" s="1"/>
      <c r="B15" s="1"/>
      <c r="C15" s="1"/>
      <c r="D15" s="1" t="s">
        <v>33</v>
      </c>
      <c r="E15" s="1"/>
      <c r="F15" s="4">
        <f>ROUND(SUM(F7:F14),5)</f>
        <v>12245.99</v>
      </c>
      <c r="G15" s="3"/>
      <c r="H15" s="4">
        <f>ROUND(SUM(H7:H14),5)</f>
        <v>9104.6299999999992</v>
      </c>
      <c r="I15" s="3"/>
      <c r="J15" s="4">
        <f>ROUND(SUM(J7:J14),5)</f>
        <v>28473.759999999998</v>
      </c>
      <c r="K15" s="3"/>
      <c r="L15" s="4">
        <f>ROUND(SUM(L7:L14),5)</f>
        <v>25806.25</v>
      </c>
      <c r="M15" s="3"/>
      <c r="N15" s="4">
        <f>ROUND(SUM(N7:N14),5)</f>
        <v>1671.6</v>
      </c>
      <c r="O15" s="3"/>
      <c r="P15" s="4">
        <f>ROUND(SUM(P7:P14),5)</f>
        <v>0</v>
      </c>
      <c r="Q15" s="3"/>
      <c r="R15" s="4">
        <f>ROUND(SUM(R7:R14),5)</f>
        <v>2167.6799999999998</v>
      </c>
      <c r="S15" s="3"/>
      <c r="T15" s="4">
        <f>ROUND(SUM(T7:T14),5)</f>
        <v>0</v>
      </c>
      <c r="U15" s="3"/>
      <c r="V15" s="4">
        <f>ROUND(SUM(V7:V14),5)</f>
        <v>177.41</v>
      </c>
      <c r="W15" s="3"/>
      <c r="X15" s="4">
        <f>ROUND(SUM(X7:X14),5)</f>
        <v>4736.93</v>
      </c>
      <c r="Y15" s="3"/>
      <c r="Z15" s="4">
        <f>ROUND(SUM(Z7:Z14),5)</f>
        <v>1834.54</v>
      </c>
      <c r="AA15" s="3"/>
      <c r="AB15" s="4">
        <f>ROUND(SUM(AB7:AB14),5)</f>
        <v>0</v>
      </c>
      <c r="AC15" s="3"/>
      <c r="AD15" s="4">
        <f>ROUND(SUM(AD7:AD14),5)</f>
        <v>0</v>
      </c>
      <c r="AE15" s="3"/>
      <c r="AF15" s="4">
        <f>ROUND(SUM(AF7:AF14),5)</f>
        <v>1850.67</v>
      </c>
      <c r="AG15" s="3"/>
      <c r="AH15" s="4">
        <f t="shared" si="0"/>
        <v>38245.08</v>
      </c>
      <c r="AI15" s="3"/>
      <c r="AJ15" s="4">
        <f>ROUND(SUM(AJ7:AJ14),5)</f>
        <v>0</v>
      </c>
      <c r="AK15" s="3"/>
      <c r="AL15" s="4">
        <f>ROUND(SUM(AL7:AL14),5)</f>
        <v>8916.49</v>
      </c>
      <c r="AM15" s="3"/>
      <c r="AN15" s="4">
        <f>ROUND(SUM(AN7:AN14),5)</f>
        <v>65979.48</v>
      </c>
      <c r="AO15" s="3"/>
      <c r="AP15" s="4">
        <f>ROUND(SUM(AP7:AP14),5)</f>
        <v>0</v>
      </c>
      <c r="AQ15" s="3"/>
      <c r="AR15" s="4">
        <f t="shared" si="1"/>
        <v>162965.43</v>
      </c>
    </row>
    <row r="16" spans="1:44" x14ac:dyDescent="0.2">
      <c r="A16" s="1"/>
      <c r="B16" s="1"/>
      <c r="C16" s="1" t="s">
        <v>34</v>
      </c>
      <c r="D16" s="1"/>
      <c r="E16" s="1"/>
      <c r="F16" s="2">
        <f>ROUND(SUM(F5:F6)+F15,5)</f>
        <v>12245.99</v>
      </c>
      <c r="G16" s="3"/>
      <c r="H16" s="2">
        <f>ROUND(SUM(H5:H6)+H15,5)</f>
        <v>10156.83</v>
      </c>
      <c r="I16" s="3"/>
      <c r="J16" s="2">
        <f>ROUND(SUM(J5:J6)+J15,5)</f>
        <v>28473.759999999998</v>
      </c>
      <c r="K16" s="3"/>
      <c r="L16" s="2">
        <f>ROUND(SUM(L5:L6)+L15,5)</f>
        <v>25806.25</v>
      </c>
      <c r="M16" s="3"/>
      <c r="N16" s="2">
        <f>ROUND(SUM(N5:N6)+N15,5)</f>
        <v>1671.6</v>
      </c>
      <c r="O16" s="3"/>
      <c r="P16" s="2">
        <f>ROUND(SUM(P5:P6)+P15,5)</f>
        <v>0</v>
      </c>
      <c r="Q16" s="3"/>
      <c r="R16" s="2">
        <f>ROUND(SUM(R5:R6)+R15,5)</f>
        <v>2167.6799999999998</v>
      </c>
      <c r="S16" s="3"/>
      <c r="T16" s="2">
        <f>ROUND(SUM(T5:T6)+T15,5)</f>
        <v>0</v>
      </c>
      <c r="U16" s="3"/>
      <c r="V16" s="2">
        <f>ROUND(SUM(V5:V6)+V15,5)</f>
        <v>177.41</v>
      </c>
      <c r="W16" s="3"/>
      <c r="X16" s="2">
        <f>ROUND(SUM(X5:X6)+X15,5)</f>
        <v>4736.93</v>
      </c>
      <c r="Y16" s="3"/>
      <c r="Z16" s="2">
        <f>ROUND(SUM(Z5:Z6)+Z15,5)</f>
        <v>1834.54</v>
      </c>
      <c r="AA16" s="3"/>
      <c r="AB16" s="2">
        <f>ROUND(SUM(AB5:AB6)+AB15,5)</f>
        <v>0</v>
      </c>
      <c r="AC16" s="3"/>
      <c r="AD16" s="2">
        <f>ROUND(SUM(AD5:AD6)+AD15,5)</f>
        <v>0</v>
      </c>
      <c r="AE16" s="3"/>
      <c r="AF16" s="2">
        <f>ROUND(SUM(AF5:AF6)+AF15,5)</f>
        <v>1850.67</v>
      </c>
      <c r="AG16" s="3"/>
      <c r="AH16" s="2">
        <f t="shared" si="0"/>
        <v>38245.08</v>
      </c>
      <c r="AI16" s="3"/>
      <c r="AJ16" s="2">
        <f>ROUND(SUM(AJ5:AJ6)+AJ15,5)</f>
        <v>0</v>
      </c>
      <c r="AK16" s="3"/>
      <c r="AL16" s="2">
        <f>ROUND(SUM(AL5:AL6)+AL15,5)</f>
        <v>8941.68</v>
      </c>
      <c r="AM16" s="3"/>
      <c r="AN16" s="2">
        <f>ROUND(SUM(AN5:AN6)+AN15,5)</f>
        <v>65979.48</v>
      </c>
      <c r="AO16" s="3"/>
      <c r="AP16" s="2">
        <f>ROUND(SUM(AP5:AP6)+AP15,5)</f>
        <v>0</v>
      </c>
      <c r="AQ16" s="3"/>
      <c r="AR16" s="2">
        <f t="shared" si="1"/>
        <v>164042.82</v>
      </c>
    </row>
    <row r="17" spans="1:44" x14ac:dyDescent="0.2">
      <c r="A17" s="1"/>
      <c r="B17" s="1"/>
      <c r="C17" s="1" t="s">
        <v>35</v>
      </c>
      <c r="D17" s="1"/>
      <c r="E17" s="1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  <c r="T17" s="2"/>
      <c r="U17" s="3"/>
      <c r="V17" s="2"/>
      <c r="W17" s="3"/>
      <c r="X17" s="2"/>
      <c r="Y17" s="3"/>
      <c r="Z17" s="2"/>
      <c r="AA17" s="3"/>
      <c r="AB17" s="2"/>
      <c r="AC17" s="3"/>
      <c r="AD17" s="2"/>
      <c r="AE17" s="3"/>
      <c r="AF17" s="2"/>
      <c r="AG17" s="3"/>
      <c r="AH17" s="2"/>
      <c r="AI17" s="3"/>
      <c r="AJ17" s="2"/>
      <c r="AK17" s="3"/>
      <c r="AL17" s="2"/>
      <c r="AM17" s="3"/>
      <c r="AN17" s="2"/>
      <c r="AO17" s="3"/>
      <c r="AP17" s="2"/>
      <c r="AQ17" s="3"/>
      <c r="AR17" s="2"/>
    </row>
    <row r="18" spans="1:44" ht="16" thickBot="1" x14ac:dyDescent="0.25">
      <c r="A18" s="1"/>
      <c r="B18" s="1"/>
      <c r="C18" s="1"/>
      <c r="D18" s="1" t="s">
        <v>36</v>
      </c>
      <c r="E18" s="1"/>
      <c r="F18" s="2">
        <v>0</v>
      </c>
      <c r="G18" s="3"/>
      <c r="H18" s="2">
        <v>0</v>
      </c>
      <c r="I18" s="3"/>
      <c r="J18" s="2">
        <v>0</v>
      </c>
      <c r="K18" s="3"/>
      <c r="L18" s="2">
        <v>9274</v>
      </c>
      <c r="M18" s="3"/>
      <c r="N18" s="2">
        <v>0</v>
      </c>
      <c r="O18" s="3"/>
      <c r="P18" s="2">
        <v>0</v>
      </c>
      <c r="Q18" s="3"/>
      <c r="R18" s="2">
        <v>0</v>
      </c>
      <c r="S18" s="3"/>
      <c r="T18" s="2">
        <v>0</v>
      </c>
      <c r="U18" s="3"/>
      <c r="V18" s="2">
        <v>0</v>
      </c>
      <c r="W18" s="3"/>
      <c r="X18" s="2">
        <v>0</v>
      </c>
      <c r="Y18" s="3"/>
      <c r="Z18" s="2">
        <v>0</v>
      </c>
      <c r="AA18" s="3"/>
      <c r="AB18" s="2">
        <v>0</v>
      </c>
      <c r="AC18" s="3"/>
      <c r="AD18" s="2">
        <v>0</v>
      </c>
      <c r="AE18" s="3"/>
      <c r="AF18" s="2">
        <v>0</v>
      </c>
      <c r="AG18" s="3"/>
      <c r="AH18" s="2">
        <f>ROUND(SUM(L18:AF18),5)</f>
        <v>9274</v>
      </c>
      <c r="AI18" s="3"/>
      <c r="AJ18" s="2">
        <v>-9274</v>
      </c>
      <c r="AK18" s="3"/>
      <c r="AL18" s="2">
        <v>3495</v>
      </c>
      <c r="AM18" s="3"/>
      <c r="AN18" s="2">
        <v>0</v>
      </c>
      <c r="AO18" s="3"/>
      <c r="AP18" s="2">
        <v>0</v>
      </c>
      <c r="AQ18" s="3"/>
      <c r="AR18" s="2">
        <f>ROUND(SUM(F18:J18)+SUM(AH18:AP18),5)</f>
        <v>3495</v>
      </c>
    </row>
    <row r="19" spans="1:44" ht="16" thickBot="1" x14ac:dyDescent="0.25">
      <c r="A19" s="1"/>
      <c r="B19" s="1"/>
      <c r="C19" s="1" t="s">
        <v>37</v>
      </c>
      <c r="D19" s="1"/>
      <c r="E19" s="1"/>
      <c r="F19" s="4">
        <f>ROUND(SUM(F17:F18),5)</f>
        <v>0</v>
      </c>
      <c r="G19" s="3"/>
      <c r="H19" s="4">
        <f>ROUND(SUM(H17:H18),5)</f>
        <v>0</v>
      </c>
      <c r="I19" s="3"/>
      <c r="J19" s="4">
        <f>ROUND(SUM(J17:J18),5)</f>
        <v>0</v>
      </c>
      <c r="K19" s="3"/>
      <c r="L19" s="4">
        <f>ROUND(SUM(L17:L18),5)</f>
        <v>9274</v>
      </c>
      <c r="M19" s="3"/>
      <c r="N19" s="4">
        <f>ROUND(SUM(N17:N18),5)</f>
        <v>0</v>
      </c>
      <c r="O19" s="3"/>
      <c r="P19" s="4">
        <f>ROUND(SUM(P17:P18),5)</f>
        <v>0</v>
      </c>
      <c r="Q19" s="3"/>
      <c r="R19" s="4">
        <f>ROUND(SUM(R17:R18),5)</f>
        <v>0</v>
      </c>
      <c r="S19" s="3"/>
      <c r="T19" s="4">
        <f>ROUND(SUM(T17:T18),5)</f>
        <v>0</v>
      </c>
      <c r="U19" s="3"/>
      <c r="V19" s="4">
        <f>ROUND(SUM(V17:V18),5)</f>
        <v>0</v>
      </c>
      <c r="W19" s="3"/>
      <c r="X19" s="4">
        <f>ROUND(SUM(X17:X18),5)</f>
        <v>0</v>
      </c>
      <c r="Y19" s="3"/>
      <c r="Z19" s="4">
        <f>ROUND(SUM(Z17:Z18),5)</f>
        <v>0</v>
      </c>
      <c r="AA19" s="3"/>
      <c r="AB19" s="4">
        <f>ROUND(SUM(AB17:AB18),5)</f>
        <v>0</v>
      </c>
      <c r="AC19" s="3"/>
      <c r="AD19" s="4">
        <f>ROUND(SUM(AD17:AD18),5)</f>
        <v>0</v>
      </c>
      <c r="AE19" s="3"/>
      <c r="AF19" s="4">
        <f>ROUND(SUM(AF17:AF18),5)</f>
        <v>0</v>
      </c>
      <c r="AG19" s="3"/>
      <c r="AH19" s="4">
        <f>ROUND(SUM(L19:AF19),5)</f>
        <v>9274</v>
      </c>
      <c r="AI19" s="3"/>
      <c r="AJ19" s="4">
        <f>ROUND(SUM(AJ17:AJ18),5)</f>
        <v>-9274</v>
      </c>
      <c r="AK19" s="3"/>
      <c r="AL19" s="4">
        <f>ROUND(SUM(AL17:AL18),5)</f>
        <v>3495</v>
      </c>
      <c r="AM19" s="3"/>
      <c r="AN19" s="4">
        <f>ROUND(SUM(AN17:AN18),5)</f>
        <v>0</v>
      </c>
      <c r="AO19" s="3"/>
      <c r="AP19" s="4">
        <f>ROUND(SUM(AP17:AP18),5)</f>
        <v>0</v>
      </c>
      <c r="AQ19" s="3"/>
      <c r="AR19" s="4">
        <f>ROUND(SUM(F19:J19)+SUM(AH19:AP19),5)</f>
        <v>3495</v>
      </c>
    </row>
    <row r="20" spans="1:44" x14ac:dyDescent="0.2">
      <c r="A20" s="1"/>
      <c r="B20" s="1" t="s">
        <v>38</v>
      </c>
      <c r="C20" s="1"/>
      <c r="D20" s="1"/>
      <c r="E20" s="1"/>
      <c r="F20" s="2">
        <f>ROUND(F4+F16+F19,5)</f>
        <v>12245.99</v>
      </c>
      <c r="G20" s="3"/>
      <c r="H20" s="2">
        <f>ROUND(H4+H16+H19,5)</f>
        <v>10156.83</v>
      </c>
      <c r="I20" s="3"/>
      <c r="J20" s="2">
        <f>ROUND(J4+J16+J19,5)</f>
        <v>28473.759999999998</v>
      </c>
      <c r="K20" s="3"/>
      <c r="L20" s="2">
        <f>ROUND(L4+L16+L19,5)</f>
        <v>35080.25</v>
      </c>
      <c r="M20" s="3"/>
      <c r="N20" s="2">
        <f>ROUND(N4+N16+N19,5)</f>
        <v>1671.6</v>
      </c>
      <c r="O20" s="3"/>
      <c r="P20" s="2">
        <f>ROUND(P4+P16+P19,5)</f>
        <v>0</v>
      </c>
      <c r="Q20" s="3"/>
      <c r="R20" s="2">
        <f>ROUND(R4+R16+R19,5)</f>
        <v>2167.6799999999998</v>
      </c>
      <c r="S20" s="3"/>
      <c r="T20" s="2">
        <f>ROUND(T4+T16+T19,5)</f>
        <v>0</v>
      </c>
      <c r="U20" s="3"/>
      <c r="V20" s="2">
        <f>ROUND(V4+V16+V19,5)</f>
        <v>177.41</v>
      </c>
      <c r="W20" s="3"/>
      <c r="X20" s="2">
        <f>ROUND(X4+X16+X19,5)</f>
        <v>4736.93</v>
      </c>
      <c r="Y20" s="3"/>
      <c r="Z20" s="2">
        <f>ROUND(Z4+Z16+Z19,5)</f>
        <v>1834.54</v>
      </c>
      <c r="AA20" s="3"/>
      <c r="AB20" s="2">
        <f>ROUND(AB4+AB16+AB19,5)</f>
        <v>0</v>
      </c>
      <c r="AC20" s="3"/>
      <c r="AD20" s="2">
        <f>ROUND(AD4+AD16+AD19,5)</f>
        <v>0</v>
      </c>
      <c r="AE20" s="3"/>
      <c r="AF20" s="2">
        <f>ROUND(AF4+AF16+AF19,5)</f>
        <v>1850.67</v>
      </c>
      <c r="AG20" s="3"/>
      <c r="AH20" s="2">
        <f>ROUND(SUM(L20:AF20),5)</f>
        <v>47519.08</v>
      </c>
      <c r="AI20" s="3"/>
      <c r="AJ20" s="2">
        <f>ROUND(AJ4+AJ16+AJ19,5)</f>
        <v>-9274</v>
      </c>
      <c r="AK20" s="3"/>
      <c r="AL20" s="2">
        <f>ROUND(AL4+AL16+AL19,5)</f>
        <v>12436.68</v>
      </c>
      <c r="AM20" s="3"/>
      <c r="AN20" s="2">
        <f>ROUND(AN4+AN16+AN19,5)</f>
        <v>65979.48</v>
      </c>
      <c r="AO20" s="3"/>
      <c r="AP20" s="2">
        <f>ROUND(AP4+AP16+AP19,5)</f>
        <v>0</v>
      </c>
      <c r="AQ20" s="3"/>
      <c r="AR20" s="2">
        <f>ROUND(SUM(F20:J20)+SUM(AH20:AP20),5)</f>
        <v>167537.82</v>
      </c>
    </row>
    <row r="21" spans="1:44" x14ac:dyDescent="0.2">
      <c r="A21" s="1"/>
      <c r="B21" s="1" t="s">
        <v>39</v>
      </c>
      <c r="C21" s="1"/>
      <c r="D21" s="1"/>
      <c r="E21" s="1"/>
      <c r="F21" s="2"/>
      <c r="G21" s="3"/>
      <c r="H21" s="2"/>
      <c r="I21" s="3"/>
      <c r="J21" s="2"/>
      <c r="K21" s="3"/>
      <c r="L21" s="2"/>
      <c r="M21" s="3"/>
      <c r="N21" s="2"/>
      <c r="O21" s="3"/>
      <c r="P21" s="2"/>
      <c r="Q21" s="3"/>
      <c r="R21" s="2"/>
      <c r="S21" s="3"/>
      <c r="T21" s="2"/>
      <c r="U21" s="3"/>
      <c r="V21" s="2"/>
      <c r="W21" s="3"/>
      <c r="X21" s="2"/>
      <c r="Y21" s="3"/>
      <c r="Z21" s="2"/>
      <c r="AA21" s="3"/>
      <c r="AB21" s="2"/>
      <c r="AC21" s="3"/>
      <c r="AD21" s="2"/>
      <c r="AE21" s="3"/>
      <c r="AF21" s="2"/>
      <c r="AG21" s="3"/>
      <c r="AH21" s="2"/>
      <c r="AI21" s="3"/>
      <c r="AJ21" s="2"/>
      <c r="AK21" s="3"/>
      <c r="AL21" s="2"/>
      <c r="AM21" s="3"/>
      <c r="AN21" s="2"/>
      <c r="AO21" s="3"/>
      <c r="AP21" s="2"/>
      <c r="AQ21" s="3"/>
      <c r="AR21" s="2"/>
    </row>
    <row r="22" spans="1:44" x14ac:dyDescent="0.2">
      <c r="A22" s="1"/>
      <c r="B22" s="1"/>
      <c r="C22" s="1" t="s">
        <v>40</v>
      </c>
      <c r="D22" s="1"/>
      <c r="E22" s="1"/>
      <c r="F22" s="2"/>
      <c r="G22" s="3"/>
      <c r="H22" s="2"/>
      <c r="I22" s="3"/>
      <c r="J22" s="2"/>
      <c r="K22" s="3"/>
      <c r="L22" s="2"/>
      <c r="M22" s="3"/>
      <c r="N22" s="2"/>
      <c r="O22" s="3"/>
      <c r="P22" s="2"/>
      <c r="Q22" s="3"/>
      <c r="R22" s="2"/>
      <c r="S22" s="3"/>
      <c r="T22" s="2"/>
      <c r="U22" s="3"/>
      <c r="V22" s="2"/>
      <c r="W22" s="3"/>
      <c r="X22" s="2"/>
      <c r="Y22" s="3"/>
      <c r="Z22" s="2"/>
      <c r="AA22" s="3"/>
      <c r="AB22" s="2"/>
      <c r="AC22" s="3"/>
      <c r="AD22" s="2"/>
      <c r="AE22" s="3"/>
      <c r="AF22" s="2"/>
      <c r="AG22" s="3"/>
      <c r="AH22" s="2"/>
      <c r="AI22" s="3"/>
      <c r="AJ22" s="2"/>
      <c r="AK22" s="3"/>
      <c r="AL22" s="2"/>
      <c r="AM22" s="3"/>
      <c r="AN22" s="2"/>
      <c r="AO22" s="3"/>
      <c r="AP22" s="2"/>
      <c r="AQ22" s="3"/>
      <c r="AR22" s="2"/>
    </row>
    <row r="23" spans="1:44" x14ac:dyDescent="0.2">
      <c r="A23" s="1"/>
      <c r="B23" s="1"/>
      <c r="C23" s="1"/>
      <c r="D23" s="1" t="s">
        <v>41</v>
      </c>
      <c r="E23" s="1"/>
      <c r="F23" s="2">
        <v>0</v>
      </c>
      <c r="G23" s="3"/>
      <c r="H23" s="2">
        <v>0</v>
      </c>
      <c r="I23" s="3"/>
      <c r="J23" s="2">
        <v>550213.05000000005</v>
      </c>
      <c r="K23" s="3"/>
      <c r="L23" s="2">
        <v>0</v>
      </c>
      <c r="M23" s="3"/>
      <c r="N23" s="2">
        <v>0</v>
      </c>
      <c r="O23" s="3"/>
      <c r="P23" s="2">
        <v>0</v>
      </c>
      <c r="Q23" s="3"/>
      <c r="R23" s="2">
        <v>0</v>
      </c>
      <c r="S23" s="3"/>
      <c r="T23" s="2">
        <v>0</v>
      </c>
      <c r="U23" s="3"/>
      <c r="V23" s="2">
        <v>0</v>
      </c>
      <c r="W23" s="3"/>
      <c r="X23" s="2">
        <v>0</v>
      </c>
      <c r="Y23" s="3"/>
      <c r="Z23" s="2">
        <v>0</v>
      </c>
      <c r="AA23" s="3"/>
      <c r="AB23" s="2">
        <v>0</v>
      </c>
      <c r="AC23" s="3"/>
      <c r="AD23" s="2">
        <v>0</v>
      </c>
      <c r="AE23" s="3"/>
      <c r="AF23" s="2">
        <v>0</v>
      </c>
      <c r="AG23" s="3"/>
      <c r="AH23" s="2">
        <f>ROUND(SUM(L23:AF23),5)</f>
        <v>0</v>
      </c>
      <c r="AI23" s="3"/>
      <c r="AJ23" s="2">
        <v>0</v>
      </c>
      <c r="AK23" s="3"/>
      <c r="AL23" s="2">
        <v>23352</v>
      </c>
      <c r="AM23" s="3"/>
      <c r="AN23" s="2">
        <v>20130.82</v>
      </c>
      <c r="AO23" s="3"/>
      <c r="AP23" s="2">
        <v>0</v>
      </c>
      <c r="AQ23" s="3"/>
      <c r="AR23" s="2">
        <f>ROUND(SUM(F23:J23)+SUM(AH23:AP23),5)</f>
        <v>593695.87</v>
      </c>
    </row>
    <row r="24" spans="1:44" ht="16" thickBot="1" x14ac:dyDescent="0.25">
      <c r="A24" s="1"/>
      <c r="B24" s="1"/>
      <c r="C24" s="1"/>
      <c r="D24" s="1" t="s">
        <v>42</v>
      </c>
      <c r="E24" s="1"/>
      <c r="F24" s="2">
        <v>0</v>
      </c>
      <c r="G24" s="3"/>
      <c r="H24" s="2">
        <v>0</v>
      </c>
      <c r="I24" s="3"/>
      <c r="J24" s="2">
        <v>-273486.3</v>
      </c>
      <c r="K24" s="3"/>
      <c r="L24" s="2">
        <v>0</v>
      </c>
      <c r="M24" s="3"/>
      <c r="N24" s="2">
        <v>0</v>
      </c>
      <c r="O24" s="3"/>
      <c r="P24" s="2">
        <v>0</v>
      </c>
      <c r="Q24" s="3"/>
      <c r="R24" s="2">
        <v>0</v>
      </c>
      <c r="S24" s="3"/>
      <c r="T24" s="2">
        <v>0</v>
      </c>
      <c r="U24" s="3"/>
      <c r="V24" s="2">
        <v>0</v>
      </c>
      <c r="W24" s="3"/>
      <c r="X24" s="2">
        <v>0</v>
      </c>
      <c r="Y24" s="3"/>
      <c r="Z24" s="2">
        <v>0</v>
      </c>
      <c r="AA24" s="3"/>
      <c r="AB24" s="2">
        <v>0</v>
      </c>
      <c r="AC24" s="3"/>
      <c r="AD24" s="2">
        <v>0</v>
      </c>
      <c r="AE24" s="3"/>
      <c r="AF24" s="2">
        <v>0</v>
      </c>
      <c r="AG24" s="3"/>
      <c r="AH24" s="2">
        <f>ROUND(SUM(L24:AF24),5)</f>
        <v>0</v>
      </c>
      <c r="AI24" s="3"/>
      <c r="AJ24" s="2">
        <v>0</v>
      </c>
      <c r="AK24" s="3"/>
      <c r="AL24" s="2">
        <v>-10508.4</v>
      </c>
      <c r="AM24" s="3"/>
      <c r="AN24" s="2">
        <v>-8555.59</v>
      </c>
      <c r="AO24" s="3"/>
      <c r="AP24" s="2">
        <v>0</v>
      </c>
      <c r="AQ24" s="3"/>
      <c r="AR24" s="2">
        <f>ROUND(SUM(F24:J24)+SUM(AH24:AP24),5)</f>
        <v>-292550.28999999998</v>
      </c>
    </row>
    <row r="25" spans="1:44" ht="16" thickBot="1" x14ac:dyDescent="0.25">
      <c r="A25" s="1"/>
      <c r="B25" s="1"/>
      <c r="C25" s="1" t="s">
        <v>43</v>
      </c>
      <c r="D25" s="1"/>
      <c r="E25" s="1"/>
      <c r="F25" s="4">
        <f>ROUND(SUM(F22:F24),5)</f>
        <v>0</v>
      </c>
      <c r="G25" s="3"/>
      <c r="H25" s="4">
        <f>ROUND(SUM(H22:H24),5)</f>
        <v>0</v>
      </c>
      <c r="I25" s="3"/>
      <c r="J25" s="4">
        <f>ROUND(SUM(J22:J24),5)</f>
        <v>276726.75</v>
      </c>
      <c r="K25" s="3"/>
      <c r="L25" s="4">
        <f>ROUND(SUM(L22:L24),5)</f>
        <v>0</v>
      </c>
      <c r="M25" s="3"/>
      <c r="N25" s="4">
        <f>ROUND(SUM(N22:N24),5)</f>
        <v>0</v>
      </c>
      <c r="O25" s="3"/>
      <c r="P25" s="4">
        <f>ROUND(SUM(P22:P24),5)</f>
        <v>0</v>
      </c>
      <c r="Q25" s="3"/>
      <c r="R25" s="4">
        <f>ROUND(SUM(R22:R24),5)</f>
        <v>0</v>
      </c>
      <c r="S25" s="3"/>
      <c r="T25" s="4">
        <f>ROUND(SUM(T22:T24),5)</f>
        <v>0</v>
      </c>
      <c r="U25" s="3"/>
      <c r="V25" s="4">
        <f>ROUND(SUM(V22:V24),5)</f>
        <v>0</v>
      </c>
      <c r="W25" s="3"/>
      <c r="X25" s="4">
        <f>ROUND(SUM(X22:X24),5)</f>
        <v>0</v>
      </c>
      <c r="Y25" s="3"/>
      <c r="Z25" s="4">
        <f>ROUND(SUM(Z22:Z24),5)</f>
        <v>0</v>
      </c>
      <c r="AA25" s="3"/>
      <c r="AB25" s="4">
        <f>ROUND(SUM(AB22:AB24),5)</f>
        <v>0</v>
      </c>
      <c r="AC25" s="3"/>
      <c r="AD25" s="4">
        <f>ROUND(SUM(AD22:AD24),5)</f>
        <v>0</v>
      </c>
      <c r="AE25" s="3"/>
      <c r="AF25" s="4">
        <f>ROUND(SUM(AF22:AF24),5)</f>
        <v>0</v>
      </c>
      <c r="AG25" s="3"/>
      <c r="AH25" s="4">
        <f>ROUND(SUM(L25:AF25),5)</f>
        <v>0</v>
      </c>
      <c r="AI25" s="3"/>
      <c r="AJ25" s="4">
        <f>ROUND(SUM(AJ22:AJ24),5)</f>
        <v>0</v>
      </c>
      <c r="AK25" s="3"/>
      <c r="AL25" s="4">
        <f>ROUND(SUM(AL22:AL24),5)</f>
        <v>12843.6</v>
      </c>
      <c r="AM25" s="3"/>
      <c r="AN25" s="4">
        <f>ROUND(SUM(AN22:AN24),5)</f>
        <v>11575.23</v>
      </c>
      <c r="AO25" s="3"/>
      <c r="AP25" s="4">
        <f>ROUND(SUM(AP22:AP24),5)</f>
        <v>0</v>
      </c>
      <c r="AQ25" s="3"/>
      <c r="AR25" s="4">
        <f>ROUND(SUM(F25:J25)+SUM(AH25:AP25),5)</f>
        <v>301145.58</v>
      </c>
    </row>
    <row r="26" spans="1:44" x14ac:dyDescent="0.2">
      <c r="A26" s="1"/>
      <c r="B26" s="1" t="s">
        <v>44</v>
      </c>
      <c r="C26" s="1"/>
      <c r="D26" s="1"/>
      <c r="E26" s="1"/>
      <c r="F26" s="2">
        <f>ROUND(F21+F25,5)</f>
        <v>0</v>
      </c>
      <c r="G26" s="3"/>
      <c r="H26" s="2">
        <f>ROUND(H21+H25,5)</f>
        <v>0</v>
      </c>
      <c r="I26" s="3"/>
      <c r="J26" s="2">
        <f>ROUND(J21+J25,5)</f>
        <v>276726.75</v>
      </c>
      <c r="K26" s="3"/>
      <c r="L26" s="2">
        <f>ROUND(L21+L25,5)</f>
        <v>0</v>
      </c>
      <c r="M26" s="3"/>
      <c r="N26" s="2">
        <f>ROUND(N21+N25,5)</f>
        <v>0</v>
      </c>
      <c r="O26" s="3"/>
      <c r="P26" s="2">
        <f>ROUND(P21+P25,5)</f>
        <v>0</v>
      </c>
      <c r="Q26" s="3"/>
      <c r="R26" s="2">
        <f>ROUND(R21+R25,5)</f>
        <v>0</v>
      </c>
      <c r="S26" s="3"/>
      <c r="T26" s="2">
        <f>ROUND(T21+T25,5)</f>
        <v>0</v>
      </c>
      <c r="U26" s="3"/>
      <c r="V26" s="2">
        <f>ROUND(V21+V25,5)</f>
        <v>0</v>
      </c>
      <c r="W26" s="3"/>
      <c r="X26" s="2">
        <f>ROUND(X21+X25,5)</f>
        <v>0</v>
      </c>
      <c r="Y26" s="3"/>
      <c r="Z26" s="2">
        <f>ROUND(Z21+Z25,5)</f>
        <v>0</v>
      </c>
      <c r="AA26" s="3"/>
      <c r="AB26" s="2">
        <f>ROUND(AB21+AB25,5)</f>
        <v>0</v>
      </c>
      <c r="AC26" s="3"/>
      <c r="AD26" s="2">
        <f>ROUND(AD21+AD25,5)</f>
        <v>0</v>
      </c>
      <c r="AE26" s="3"/>
      <c r="AF26" s="2">
        <f>ROUND(AF21+AF25,5)</f>
        <v>0</v>
      </c>
      <c r="AG26" s="3"/>
      <c r="AH26" s="2">
        <f>ROUND(SUM(L26:AF26),5)</f>
        <v>0</v>
      </c>
      <c r="AI26" s="3"/>
      <c r="AJ26" s="2">
        <f>ROUND(AJ21+AJ25,5)</f>
        <v>0</v>
      </c>
      <c r="AK26" s="3"/>
      <c r="AL26" s="2">
        <f>ROUND(AL21+AL25,5)</f>
        <v>12843.6</v>
      </c>
      <c r="AM26" s="3"/>
      <c r="AN26" s="2">
        <f>ROUND(AN21+AN25,5)</f>
        <v>11575.23</v>
      </c>
      <c r="AO26" s="3"/>
      <c r="AP26" s="2">
        <f>ROUND(AP21+AP25,5)</f>
        <v>0</v>
      </c>
      <c r="AQ26" s="3"/>
      <c r="AR26" s="2">
        <f>ROUND(SUM(F26:J26)+SUM(AH26:AP26),5)</f>
        <v>301145.58</v>
      </c>
    </row>
    <row r="27" spans="1:44" x14ac:dyDescent="0.2">
      <c r="A27" s="1"/>
      <c r="B27" s="1" t="s">
        <v>45</v>
      </c>
      <c r="C27" s="1"/>
      <c r="D27" s="1"/>
      <c r="E27" s="1"/>
      <c r="F27" s="2"/>
      <c r="G27" s="3"/>
      <c r="H27" s="2"/>
      <c r="I27" s="3"/>
      <c r="J27" s="2"/>
      <c r="K27" s="3"/>
      <c r="L27" s="2"/>
      <c r="M27" s="3"/>
      <c r="N27" s="2"/>
      <c r="O27" s="3"/>
      <c r="P27" s="2"/>
      <c r="Q27" s="3"/>
      <c r="R27" s="2"/>
      <c r="S27" s="3"/>
      <c r="T27" s="2"/>
      <c r="U27" s="3"/>
      <c r="V27" s="2"/>
      <c r="W27" s="3"/>
      <c r="X27" s="2"/>
      <c r="Y27" s="3"/>
      <c r="Z27" s="2"/>
      <c r="AA27" s="3"/>
      <c r="AB27" s="2"/>
      <c r="AC27" s="3"/>
      <c r="AD27" s="2"/>
      <c r="AE27" s="3"/>
      <c r="AF27" s="2"/>
      <c r="AG27" s="3"/>
      <c r="AH27" s="2"/>
      <c r="AI27" s="3"/>
      <c r="AJ27" s="2"/>
      <c r="AK27" s="3"/>
      <c r="AL27" s="2"/>
      <c r="AM27" s="3"/>
      <c r="AN27" s="2"/>
      <c r="AO27" s="3"/>
      <c r="AP27" s="2"/>
      <c r="AQ27" s="3"/>
      <c r="AR27" s="2"/>
    </row>
    <row r="28" spans="1:44" x14ac:dyDescent="0.2">
      <c r="A28" s="1"/>
      <c r="B28" s="1"/>
      <c r="C28" s="1" t="s">
        <v>46</v>
      </c>
      <c r="D28" s="1"/>
      <c r="E28" s="1"/>
      <c r="F28" s="2"/>
      <c r="G28" s="3"/>
      <c r="H28" s="2"/>
      <c r="I28" s="3"/>
      <c r="J28" s="2"/>
      <c r="K28" s="3"/>
      <c r="L28" s="2"/>
      <c r="M28" s="3"/>
      <c r="N28" s="2"/>
      <c r="O28" s="3"/>
      <c r="P28" s="2"/>
      <c r="Q28" s="3"/>
      <c r="R28" s="2"/>
      <c r="S28" s="3"/>
      <c r="T28" s="2"/>
      <c r="U28" s="3"/>
      <c r="V28" s="2"/>
      <c r="W28" s="3"/>
      <c r="X28" s="2"/>
      <c r="Y28" s="3"/>
      <c r="Z28" s="2"/>
      <c r="AA28" s="3"/>
      <c r="AB28" s="2"/>
      <c r="AC28" s="3"/>
      <c r="AD28" s="2"/>
      <c r="AE28" s="3"/>
      <c r="AF28" s="2"/>
      <c r="AG28" s="3"/>
      <c r="AH28" s="2"/>
      <c r="AI28" s="3"/>
      <c r="AJ28" s="2"/>
      <c r="AK28" s="3"/>
      <c r="AL28" s="2"/>
      <c r="AM28" s="3"/>
      <c r="AN28" s="2"/>
      <c r="AO28" s="3"/>
      <c r="AP28" s="2"/>
      <c r="AQ28" s="3"/>
      <c r="AR28" s="2"/>
    </row>
    <row r="29" spans="1:44" x14ac:dyDescent="0.2">
      <c r="A29" s="1"/>
      <c r="B29" s="1"/>
      <c r="C29" s="1"/>
      <c r="D29" s="1" t="s">
        <v>47</v>
      </c>
      <c r="E29" s="1"/>
      <c r="F29" s="2">
        <v>0</v>
      </c>
      <c r="G29" s="3"/>
      <c r="H29" s="2">
        <v>0</v>
      </c>
      <c r="I29" s="3"/>
      <c r="J29" s="2">
        <v>23353.96</v>
      </c>
      <c r="K29" s="3"/>
      <c r="L29" s="2">
        <v>0</v>
      </c>
      <c r="M29" s="3"/>
      <c r="N29" s="2">
        <v>0</v>
      </c>
      <c r="O29" s="3"/>
      <c r="P29" s="2">
        <v>0</v>
      </c>
      <c r="Q29" s="3"/>
      <c r="R29" s="2">
        <v>0</v>
      </c>
      <c r="S29" s="3"/>
      <c r="T29" s="2">
        <v>0</v>
      </c>
      <c r="U29" s="3"/>
      <c r="V29" s="2">
        <v>0</v>
      </c>
      <c r="W29" s="3"/>
      <c r="X29" s="2">
        <v>0</v>
      </c>
      <c r="Y29" s="3"/>
      <c r="Z29" s="2">
        <v>0</v>
      </c>
      <c r="AA29" s="3"/>
      <c r="AB29" s="2">
        <v>0</v>
      </c>
      <c r="AC29" s="3"/>
      <c r="AD29" s="2">
        <v>0</v>
      </c>
      <c r="AE29" s="3"/>
      <c r="AF29" s="2">
        <v>0</v>
      </c>
      <c r="AG29" s="3"/>
      <c r="AH29" s="2">
        <f t="shared" ref="AH29:AH34" si="2">ROUND(SUM(L29:AF29),5)</f>
        <v>0</v>
      </c>
      <c r="AI29" s="3"/>
      <c r="AJ29" s="2">
        <v>0</v>
      </c>
      <c r="AK29" s="3"/>
      <c r="AL29" s="2">
        <v>0</v>
      </c>
      <c r="AM29" s="3"/>
      <c r="AN29" s="2">
        <v>0</v>
      </c>
      <c r="AO29" s="3"/>
      <c r="AP29" s="2">
        <v>0</v>
      </c>
      <c r="AQ29" s="3"/>
      <c r="AR29" s="2">
        <f t="shared" ref="AR29:AR34" si="3">ROUND(SUM(F29:J29)+SUM(AH29:AP29),5)</f>
        <v>23353.96</v>
      </c>
    </row>
    <row r="30" spans="1:44" x14ac:dyDescent="0.2">
      <c r="A30" s="1"/>
      <c r="B30" s="1"/>
      <c r="C30" s="1"/>
      <c r="D30" s="1" t="s">
        <v>48</v>
      </c>
      <c r="E30" s="1"/>
      <c r="F30" s="2">
        <v>163.19999999999999</v>
      </c>
      <c r="G30" s="3"/>
      <c r="H30" s="2">
        <v>0</v>
      </c>
      <c r="I30" s="3"/>
      <c r="J30" s="2">
        <v>0</v>
      </c>
      <c r="K30" s="3"/>
      <c r="L30" s="2">
        <v>102.85</v>
      </c>
      <c r="M30" s="3"/>
      <c r="N30" s="2">
        <v>26</v>
      </c>
      <c r="O30" s="3"/>
      <c r="P30" s="2">
        <v>0</v>
      </c>
      <c r="Q30" s="3"/>
      <c r="R30" s="2">
        <v>0</v>
      </c>
      <c r="S30" s="3"/>
      <c r="T30" s="2">
        <v>0</v>
      </c>
      <c r="U30" s="3"/>
      <c r="V30" s="2">
        <v>0</v>
      </c>
      <c r="W30" s="3"/>
      <c r="X30" s="2">
        <v>0</v>
      </c>
      <c r="Y30" s="3"/>
      <c r="Z30" s="2">
        <v>0</v>
      </c>
      <c r="AA30" s="3"/>
      <c r="AB30" s="2">
        <v>0</v>
      </c>
      <c r="AC30" s="3"/>
      <c r="AD30" s="2">
        <v>0</v>
      </c>
      <c r="AE30" s="3"/>
      <c r="AF30" s="2">
        <v>0</v>
      </c>
      <c r="AG30" s="3"/>
      <c r="AH30" s="2">
        <f t="shared" si="2"/>
        <v>128.85</v>
      </c>
      <c r="AI30" s="3"/>
      <c r="AJ30" s="2">
        <v>0</v>
      </c>
      <c r="AK30" s="3"/>
      <c r="AL30" s="2">
        <v>25</v>
      </c>
      <c r="AM30" s="3"/>
      <c r="AN30" s="2">
        <v>25</v>
      </c>
      <c r="AO30" s="3"/>
      <c r="AP30" s="2">
        <v>0</v>
      </c>
      <c r="AQ30" s="3"/>
      <c r="AR30" s="2">
        <f t="shared" si="3"/>
        <v>342.05</v>
      </c>
    </row>
    <row r="31" spans="1:44" ht="16" thickBot="1" x14ac:dyDescent="0.25">
      <c r="A31" s="1"/>
      <c r="B31" s="1"/>
      <c r="C31" s="1"/>
      <c r="D31" s="1" t="s">
        <v>49</v>
      </c>
      <c r="E31" s="1"/>
      <c r="F31" s="2">
        <v>16699.91</v>
      </c>
      <c r="G31" s="3"/>
      <c r="H31" s="2">
        <v>0</v>
      </c>
      <c r="I31" s="3"/>
      <c r="J31" s="2">
        <v>0</v>
      </c>
      <c r="K31" s="3"/>
      <c r="L31" s="2">
        <v>0</v>
      </c>
      <c r="M31" s="3"/>
      <c r="N31" s="2">
        <v>0</v>
      </c>
      <c r="O31" s="3"/>
      <c r="P31" s="2">
        <v>0</v>
      </c>
      <c r="Q31" s="3"/>
      <c r="R31" s="2">
        <v>0</v>
      </c>
      <c r="S31" s="3"/>
      <c r="T31" s="2">
        <v>0</v>
      </c>
      <c r="U31" s="3"/>
      <c r="V31" s="2">
        <v>0</v>
      </c>
      <c r="W31" s="3"/>
      <c r="X31" s="2">
        <v>0</v>
      </c>
      <c r="Y31" s="3"/>
      <c r="Z31" s="2">
        <v>0</v>
      </c>
      <c r="AA31" s="3"/>
      <c r="AB31" s="2">
        <v>0</v>
      </c>
      <c r="AC31" s="3"/>
      <c r="AD31" s="2">
        <v>0</v>
      </c>
      <c r="AE31" s="3"/>
      <c r="AF31" s="2">
        <v>0</v>
      </c>
      <c r="AG31" s="3"/>
      <c r="AH31" s="2">
        <f t="shared" si="2"/>
        <v>0</v>
      </c>
      <c r="AI31" s="3"/>
      <c r="AJ31" s="2">
        <v>0</v>
      </c>
      <c r="AK31" s="3"/>
      <c r="AL31" s="2">
        <v>2.2799999999999998</v>
      </c>
      <c r="AM31" s="3"/>
      <c r="AN31" s="2">
        <v>0</v>
      </c>
      <c r="AO31" s="3"/>
      <c r="AP31" s="2">
        <v>0</v>
      </c>
      <c r="AQ31" s="3"/>
      <c r="AR31" s="2">
        <f t="shared" si="3"/>
        <v>16702.189999999999</v>
      </c>
    </row>
    <row r="32" spans="1:44" ht="16" thickBot="1" x14ac:dyDescent="0.25">
      <c r="A32" s="1"/>
      <c r="B32" s="1"/>
      <c r="C32" s="1" t="s">
        <v>50</v>
      </c>
      <c r="D32" s="1"/>
      <c r="E32" s="1"/>
      <c r="F32" s="5">
        <f>ROUND(SUM(F28:F31),5)</f>
        <v>16863.11</v>
      </c>
      <c r="G32" s="3"/>
      <c r="H32" s="5">
        <f>ROUND(SUM(H28:H31),5)</f>
        <v>0</v>
      </c>
      <c r="I32" s="3"/>
      <c r="J32" s="5">
        <f>ROUND(SUM(J28:J31),5)</f>
        <v>23353.96</v>
      </c>
      <c r="K32" s="3"/>
      <c r="L32" s="5">
        <f>ROUND(SUM(L28:L31),5)</f>
        <v>102.85</v>
      </c>
      <c r="M32" s="3"/>
      <c r="N32" s="5">
        <f>ROUND(SUM(N28:N31),5)</f>
        <v>26</v>
      </c>
      <c r="O32" s="3"/>
      <c r="P32" s="5">
        <f>ROUND(SUM(P28:P31),5)</f>
        <v>0</v>
      </c>
      <c r="Q32" s="3"/>
      <c r="R32" s="5">
        <f>ROUND(SUM(R28:R31),5)</f>
        <v>0</v>
      </c>
      <c r="S32" s="3"/>
      <c r="T32" s="5">
        <f>ROUND(SUM(T28:T31),5)</f>
        <v>0</v>
      </c>
      <c r="U32" s="3"/>
      <c r="V32" s="5">
        <f>ROUND(SUM(V28:V31),5)</f>
        <v>0</v>
      </c>
      <c r="W32" s="3"/>
      <c r="X32" s="5">
        <f>ROUND(SUM(X28:X31),5)</f>
        <v>0</v>
      </c>
      <c r="Y32" s="3"/>
      <c r="Z32" s="5">
        <f>ROUND(SUM(Z28:Z31),5)</f>
        <v>0</v>
      </c>
      <c r="AA32" s="3"/>
      <c r="AB32" s="5">
        <f>ROUND(SUM(AB28:AB31),5)</f>
        <v>0</v>
      </c>
      <c r="AC32" s="3"/>
      <c r="AD32" s="5">
        <f>ROUND(SUM(AD28:AD31),5)</f>
        <v>0</v>
      </c>
      <c r="AE32" s="3"/>
      <c r="AF32" s="5">
        <f>ROUND(SUM(AF28:AF31),5)</f>
        <v>0</v>
      </c>
      <c r="AG32" s="3"/>
      <c r="AH32" s="5">
        <f t="shared" si="2"/>
        <v>128.85</v>
      </c>
      <c r="AI32" s="3"/>
      <c r="AJ32" s="5">
        <f>ROUND(SUM(AJ28:AJ31),5)</f>
        <v>0</v>
      </c>
      <c r="AK32" s="3"/>
      <c r="AL32" s="5">
        <f>ROUND(SUM(AL28:AL31),5)</f>
        <v>27.28</v>
      </c>
      <c r="AM32" s="3"/>
      <c r="AN32" s="5">
        <f>ROUND(SUM(AN28:AN31),5)</f>
        <v>25</v>
      </c>
      <c r="AO32" s="3"/>
      <c r="AP32" s="5">
        <f>ROUND(SUM(AP28:AP31),5)</f>
        <v>0</v>
      </c>
      <c r="AQ32" s="3"/>
      <c r="AR32" s="5">
        <f t="shared" si="3"/>
        <v>40398.199999999997</v>
      </c>
    </row>
    <row r="33" spans="1:44" ht="16" thickBot="1" x14ac:dyDescent="0.25">
      <c r="A33" s="1"/>
      <c r="B33" s="1" t="s">
        <v>51</v>
      </c>
      <c r="C33" s="1"/>
      <c r="D33" s="1"/>
      <c r="E33" s="1"/>
      <c r="F33" s="5">
        <f>ROUND(F27+F32,5)</f>
        <v>16863.11</v>
      </c>
      <c r="G33" s="3"/>
      <c r="H33" s="5">
        <f>ROUND(H27+H32,5)</f>
        <v>0</v>
      </c>
      <c r="I33" s="3"/>
      <c r="J33" s="5">
        <f>ROUND(J27+J32,5)</f>
        <v>23353.96</v>
      </c>
      <c r="K33" s="3"/>
      <c r="L33" s="5">
        <f>ROUND(L27+L32,5)</f>
        <v>102.85</v>
      </c>
      <c r="M33" s="3"/>
      <c r="N33" s="5">
        <f>ROUND(N27+N32,5)</f>
        <v>26</v>
      </c>
      <c r="O33" s="3"/>
      <c r="P33" s="5">
        <f>ROUND(P27+P32,5)</f>
        <v>0</v>
      </c>
      <c r="Q33" s="3"/>
      <c r="R33" s="5">
        <f>ROUND(R27+R32,5)</f>
        <v>0</v>
      </c>
      <c r="S33" s="3"/>
      <c r="T33" s="5">
        <f>ROUND(T27+T32,5)</f>
        <v>0</v>
      </c>
      <c r="U33" s="3"/>
      <c r="V33" s="5">
        <f>ROUND(V27+V32,5)</f>
        <v>0</v>
      </c>
      <c r="W33" s="3"/>
      <c r="X33" s="5">
        <f>ROUND(X27+X32,5)</f>
        <v>0</v>
      </c>
      <c r="Y33" s="3"/>
      <c r="Z33" s="5">
        <f>ROUND(Z27+Z32,5)</f>
        <v>0</v>
      </c>
      <c r="AA33" s="3"/>
      <c r="AB33" s="5">
        <f>ROUND(AB27+AB32,5)</f>
        <v>0</v>
      </c>
      <c r="AC33" s="3"/>
      <c r="AD33" s="5">
        <f>ROUND(AD27+AD32,5)</f>
        <v>0</v>
      </c>
      <c r="AE33" s="3"/>
      <c r="AF33" s="5">
        <f>ROUND(AF27+AF32,5)</f>
        <v>0</v>
      </c>
      <c r="AG33" s="3"/>
      <c r="AH33" s="5">
        <f t="shared" si="2"/>
        <v>128.85</v>
      </c>
      <c r="AI33" s="3"/>
      <c r="AJ33" s="5">
        <f>ROUND(AJ27+AJ32,5)</f>
        <v>0</v>
      </c>
      <c r="AK33" s="3"/>
      <c r="AL33" s="5">
        <f>ROUND(AL27+AL32,5)</f>
        <v>27.28</v>
      </c>
      <c r="AM33" s="3"/>
      <c r="AN33" s="5">
        <f>ROUND(AN27+AN32,5)</f>
        <v>25</v>
      </c>
      <c r="AO33" s="3"/>
      <c r="AP33" s="5">
        <f>ROUND(AP27+AP32,5)</f>
        <v>0</v>
      </c>
      <c r="AQ33" s="3"/>
      <c r="AR33" s="5">
        <f t="shared" si="3"/>
        <v>40398.199999999997</v>
      </c>
    </row>
    <row r="34" spans="1:44" s="7" customFormat="1" ht="12" thickBot="1" x14ac:dyDescent="0.2">
      <c r="A34" s="1" t="s">
        <v>52</v>
      </c>
      <c r="B34" s="1"/>
      <c r="C34" s="1"/>
      <c r="D34" s="1"/>
      <c r="E34" s="1"/>
      <c r="F34" s="6">
        <f>ROUND(F3+F20+F26+F33,5)</f>
        <v>29109.1</v>
      </c>
      <c r="G34" s="1"/>
      <c r="H34" s="6">
        <f>ROUND(H3+H20+H26+H33,5)</f>
        <v>10156.83</v>
      </c>
      <c r="I34" s="1"/>
      <c r="J34" s="6">
        <f>ROUND(J3+J20+J26+J33,5)</f>
        <v>328554.46999999997</v>
      </c>
      <c r="K34" s="1"/>
      <c r="L34" s="6">
        <f>ROUND(L3+L20+L26+L33,5)</f>
        <v>35183.1</v>
      </c>
      <c r="M34" s="1"/>
      <c r="N34" s="6">
        <f>ROUND(N3+N20+N26+N33,5)</f>
        <v>1697.6</v>
      </c>
      <c r="O34" s="1"/>
      <c r="P34" s="6">
        <f>ROUND(P3+P20+P26+P33,5)</f>
        <v>0</v>
      </c>
      <c r="Q34" s="1"/>
      <c r="R34" s="6">
        <f>ROUND(R3+R20+R26+R33,5)</f>
        <v>2167.6799999999998</v>
      </c>
      <c r="S34" s="1"/>
      <c r="T34" s="6">
        <f>ROUND(T3+T20+T26+T33,5)</f>
        <v>0</v>
      </c>
      <c r="U34" s="1"/>
      <c r="V34" s="6">
        <f>ROUND(V3+V20+V26+V33,5)</f>
        <v>177.41</v>
      </c>
      <c r="W34" s="1"/>
      <c r="X34" s="6">
        <f>ROUND(X3+X20+X26+X33,5)</f>
        <v>4736.93</v>
      </c>
      <c r="Y34" s="1"/>
      <c r="Z34" s="6">
        <f>ROUND(Z3+Z20+Z26+Z33,5)</f>
        <v>1834.54</v>
      </c>
      <c r="AA34" s="1"/>
      <c r="AB34" s="6">
        <f>ROUND(AB3+AB20+AB26+AB33,5)</f>
        <v>0</v>
      </c>
      <c r="AC34" s="1"/>
      <c r="AD34" s="6">
        <f>ROUND(AD3+AD20+AD26+AD33,5)</f>
        <v>0</v>
      </c>
      <c r="AE34" s="1"/>
      <c r="AF34" s="6">
        <f>ROUND(AF3+AF20+AF26+AF33,5)</f>
        <v>1850.67</v>
      </c>
      <c r="AG34" s="1"/>
      <c r="AH34" s="6">
        <f t="shared" si="2"/>
        <v>47647.93</v>
      </c>
      <c r="AI34" s="1"/>
      <c r="AJ34" s="6">
        <f>ROUND(AJ3+AJ20+AJ26+AJ33,5)</f>
        <v>-9274</v>
      </c>
      <c r="AK34" s="1"/>
      <c r="AL34" s="6">
        <f>ROUND(AL3+AL20+AL26+AL33,5)</f>
        <v>25307.56</v>
      </c>
      <c r="AM34" s="1"/>
      <c r="AN34" s="6">
        <f>ROUND(AN3+AN20+AN26+AN33,5)</f>
        <v>77579.710000000006</v>
      </c>
      <c r="AO34" s="1"/>
      <c r="AP34" s="6">
        <f>ROUND(AP3+AP20+AP26+AP33,5)</f>
        <v>0</v>
      </c>
      <c r="AQ34" s="1"/>
      <c r="AR34" s="6">
        <f t="shared" si="3"/>
        <v>509081.59999999998</v>
      </c>
    </row>
    <row r="35" spans="1:44" ht="16" thickTop="1" x14ac:dyDescent="0.2">
      <c r="A35" s="1" t="s">
        <v>53</v>
      </c>
      <c r="B35" s="1"/>
      <c r="C35" s="1"/>
      <c r="D35" s="1"/>
      <c r="E35" s="1"/>
      <c r="F35" s="2"/>
      <c r="G35" s="3"/>
      <c r="H35" s="2"/>
      <c r="I35" s="3"/>
      <c r="J35" s="2"/>
      <c r="K35" s="3"/>
      <c r="L35" s="2"/>
      <c r="M35" s="3"/>
      <c r="N35" s="2"/>
      <c r="O35" s="3"/>
      <c r="P35" s="2"/>
      <c r="Q35" s="3"/>
      <c r="R35" s="2"/>
      <c r="S35" s="3"/>
      <c r="T35" s="2"/>
      <c r="U35" s="3"/>
      <c r="V35" s="2"/>
      <c r="W35" s="3"/>
      <c r="X35" s="2"/>
      <c r="Y35" s="3"/>
      <c r="Z35" s="2"/>
      <c r="AA35" s="3"/>
      <c r="AB35" s="2"/>
      <c r="AC35" s="3"/>
      <c r="AD35" s="2"/>
      <c r="AE35" s="3"/>
      <c r="AF35" s="2"/>
      <c r="AG35" s="3"/>
      <c r="AH35" s="2"/>
      <c r="AI35" s="3"/>
      <c r="AJ35" s="2"/>
      <c r="AK35" s="3"/>
      <c r="AL35" s="2"/>
      <c r="AM35" s="3"/>
      <c r="AN35" s="2"/>
      <c r="AO35" s="3"/>
      <c r="AP35" s="2"/>
      <c r="AQ35" s="3"/>
      <c r="AR35" s="2"/>
    </row>
    <row r="36" spans="1:44" x14ac:dyDescent="0.2">
      <c r="A36" s="1"/>
      <c r="B36" s="1" t="s">
        <v>54</v>
      </c>
      <c r="C36" s="1"/>
      <c r="D36" s="1"/>
      <c r="E36" s="1"/>
      <c r="F36" s="2"/>
      <c r="G36" s="3"/>
      <c r="H36" s="2"/>
      <c r="I36" s="3"/>
      <c r="J36" s="2"/>
      <c r="K36" s="3"/>
      <c r="L36" s="2"/>
      <c r="M36" s="3"/>
      <c r="N36" s="2"/>
      <c r="O36" s="3"/>
      <c r="P36" s="2"/>
      <c r="Q36" s="3"/>
      <c r="R36" s="2"/>
      <c r="S36" s="3"/>
      <c r="T36" s="2"/>
      <c r="U36" s="3"/>
      <c r="V36" s="2"/>
      <c r="W36" s="3"/>
      <c r="X36" s="2"/>
      <c r="Y36" s="3"/>
      <c r="Z36" s="2"/>
      <c r="AA36" s="3"/>
      <c r="AB36" s="2"/>
      <c r="AC36" s="3"/>
      <c r="AD36" s="2"/>
      <c r="AE36" s="3"/>
      <c r="AF36" s="2"/>
      <c r="AG36" s="3"/>
      <c r="AH36" s="2"/>
      <c r="AI36" s="3"/>
      <c r="AJ36" s="2"/>
      <c r="AK36" s="3"/>
      <c r="AL36" s="2"/>
      <c r="AM36" s="3"/>
      <c r="AN36" s="2"/>
      <c r="AO36" s="3"/>
      <c r="AP36" s="2"/>
      <c r="AQ36" s="3"/>
      <c r="AR36" s="2"/>
    </row>
    <row r="37" spans="1:44" x14ac:dyDescent="0.2">
      <c r="A37" s="1"/>
      <c r="B37" s="1"/>
      <c r="C37" s="1" t="s">
        <v>55</v>
      </c>
      <c r="D37" s="1"/>
      <c r="E37" s="1"/>
      <c r="F37" s="2"/>
      <c r="G37" s="3"/>
      <c r="H37" s="2"/>
      <c r="I37" s="3"/>
      <c r="J37" s="2"/>
      <c r="K37" s="3"/>
      <c r="L37" s="2"/>
      <c r="M37" s="3"/>
      <c r="N37" s="2"/>
      <c r="O37" s="3"/>
      <c r="P37" s="2"/>
      <c r="Q37" s="3"/>
      <c r="R37" s="2"/>
      <c r="S37" s="3"/>
      <c r="T37" s="2"/>
      <c r="U37" s="3"/>
      <c r="V37" s="2"/>
      <c r="W37" s="3"/>
      <c r="X37" s="2"/>
      <c r="Y37" s="3"/>
      <c r="Z37" s="2"/>
      <c r="AA37" s="3"/>
      <c r="AB37" s="2"/>
      <c r="AC37" s="3"/>
      <c r="AD37" s="2"/>
      <c r="AE37" s="3"/>
      <c r="AF37" s="2"/>
      <c r="AG37" s="3"/>
      <c r="AH37" s="2"/>
      <c r="AI37" s="3"/>
      <c r="AJ37" s="2"/>
      <c r="AK37" s="3"/>
      <c r="AL37" s="2"/>
      <c r="AM37" s="3"/>
      <c r="AN37" s="2"/>
      <c r="AO37" s="3"/>
      <c r="AP37" s="2"/>
      <c r="AQ37" s="3"/>
      <c r="AR37" s="2"/>
    </row>
    <row r="38" spans="1:44" x14ac:dyDescent="0.2">
      <c r="A38" s="1"/>
      <c r="B38" s="1"/>
      <c r="C38" s="1"/>
      <c r="D38" s="1" t="s">
        <v>56</v>
      </c>
      <c r="E38" s="1"/>
      <c r="F38" s="2"/>
      <c r="G38" s="3"/>
      <c r="H38" s="2"/>
      <c r="I38" s="3"/>
      <c r="J38" s="2"/>
      <c r="K38" s="3"/>
      <c r="L38" s="2"/>
      <c r="M38" s="3"/>
      <c r="N38" s="2"/>
      <c r="O38" s="3"/>
      <c r="P38" s="2"/>
      <c r="Q38" s="3"/>
      <c r="R38" s="2"/>
      <c r="S38" s="3"/>
      <c r="T38" s="2"/>
      <c r="U38" s="3"/>
      <c r="V38" s="2"/>
      <c r="W38" s="3"/>
      <c r="X38" s="2"/>
      <c r="Y38" s="3"/>
      <c r="Z38" s="2"/>
      <c r="AA38" s="3"/>
      <c r="AB38" s="2"/>
      <c r="AC38" s="3"/>
      <c r="AD38" s="2"/>
      <c r="AE38" s="3"/>
      <c r="AF38" s="2"/>
      <c r="AG38" s="3"/>
      <c r="AH38" s="2"/>
      <c r="AI38" s="3"/>
      <c r="AJ38" s="2"/>
      <c r="AK38" s="3"/>
      <c r="AL38" s="2"/>
      <c r="AM38" s="3"/>
      <c r="AN38" s="2"/>
      <c r="AO38" s="3"/>
      <c r="AP38" s="2"/>
      <c r="AQ38" s="3"/>
      <c r="AR38" s="2"/>
    </row>
    <row r="39" spans="1:44" ht="16" thickBot="1" x14ac:dyDescent="0.25">
      <c r="A39" s="1"/>
      <c r="B39" s="1"/>
      <c r="C39" s="1"/>
      <c r="D39" s="1"/>
      <c r="E39" s="1" t="s">
        <v>57</v>
      </c>
      <c r="F39" s="2">
        <v>0</v>
      </c>
      <c r="G39" s="3"/>
      <c r="H39" s="2">
        <v>0</v>
      </c>
      <c r="I39" s="3"/>
      <c r="J39" s="2">
        <v>0</v>
      </c>
      <c r="K39" s="3"/>
      <c r="L39" s="2">
        <v>0</v>
      </c>
      <c r="M39" s="3"/>
      <c r="N39" s="2">
        <v>0</v>
      </c>
      <c r="O39" s="3"/>
      <c r="P39" s="2">
        <v>0</v>
      </c>
      <c r="Q39" s="3"/>
      <c r="R39" s="2">
        <v>0</v>
      </c>
      <c r="S39" s="3"/>
      <c r="T39" s="2">
        <v>0</v>
      </c>
      <c r="U39" s="3"/>
      <c r="V39" s="2">
        <v>0</v>
      </c>
      <c r="W39" s="3"/>
      <c r="X39" s="2">
        <v>0</v>
      </c>
      <c r="Y39" s="3"/>
      <c r="Z39" s="2">
        <v>0</v>
      </c>
      <c r="AA39" s="3"/>
      <c r="AB39" s="2">
        <v>0</v>
      </c>
      <c r="AC39" s="3"/>
      <c r="AD39" s="2">
        <v>0</v>
      </c>
      <c r="AE39" s="3"/>
      <c r="AF39" s="2">
        <v>0</v>
      </c>
      <c r="AG39" s="3"/>
      <c r="AH39" s="2">
        <f>ROUND(SUM(L39:AF39),5)</f>
        <v>0</v>
      </c>
      <c r="AI39" s="3"/>
      <c r="AJ39" s="2">
        <v>-9274</v>
      </c>
      <c r="AK39" s="3"/>
      <c r="AL39" s="2">
        <v>9274</v>
      </c>
      <c r="AM39" s="3"/>
      <c r="AN39" s="2">
        <v>0</v>
      </c>
      <c r="AO39" s="3"/>
      <c r="AP39" s="2">
        <v>0</v>
      </c>
      <c r="AQ39" s="3"/>
      <c r="AR39" s="2">
        <f>ROUND(SUM(F39:J39)+SUM(AH39:AP39),5)</f>
        <v>0</v>
      </c>
    </row>
    <row r="40" spans="1:44" ht="16" thickBot="1" x14ac:dyDescent="0.25">
      <c r="A40" s="1"/>
      <c r="B40" s="1"/>
      <c r="C40" s="1"/>
      <c r="D40" s="1" t="s">
        <v>58</v>
      </c>
      <c r="E40" s="1"/>
      <c r="F40" s="5">
        <f>ROUND(SUM(F38:F39),5)</f>
        <v>0</v>
      </c>
      <c r="G40" s="3"/>
      <c r="H40" s="5">
        <f>ROUND(SUM(H38:H39),5)</f>
        <v>0</v>
      </c>
      <c r="I40" s="3"/>
      <c r="J40" s="5">
        <f>ROUND(SUM(J38:J39),5)</f>
        <v>0</v>
      </c>
      <c r="K40" s="3"/>
      <c r="L40" s="5">
        <f>ROUND(SUM(L38:L39),5)</f>
        <v>0</v>
      </c>
      <c r="M40" s="3"/>
      <c r="N40" s="5">
        <f>ROUND(SUM(N38:N39),5)</f>
        <v>0</v>
      </c>
      <c r="O40" s="3"/>
      <c r="P40" s="5">
        <f>ROUND(SUM(P38:P39),5)</f>
        <v>0</v>
      </c>
      <c r="Q40" s="3"/>
      <c r="R40" s="5">
        <f>ROUND(SUM(R38:R39),5)</f>
        <v>0</v>
      </c>
      <c r="S40" s="3"/>
      <c r="T40" s="5">
        <f>ROUND(SUM(T38:T39),5)</f>
        <v>0</v>
      </c>
      <c r="U40" s="3"/>
      <c r="V40" s="5">
        <f>ROUND(SUM(V38:V39),5)</f>
        <v>0</v>
      </c>
      <c r="W40" s="3"/>
      <c r="X40" s="5">
        <f>ROUND(SUM(X38:X39),5)</f>
        <v>0</v>
      </c>
      <c r="Y40" s="3"/>
      <c r="Z40" s="5">
        <f>ROUND(SUM(Z38:Z39),5)</f>
        <v>0</v>
      </c>
      <c r="AA40" s="3"/>
      <c r="AB40" s="5">
        <f>ROUND(SUM(AB38:AB39),5)</f>
        <v>0</v>
      </c>
      <c r="AC40" s="3"/>
      <c r="AD40" s="5">
        <f>ROUND(SUM(AD38:AD39),5)</f>
        <v>0</v>
      </c>
      <c r="AE40" s="3"/>
      <c r="AF40" s="5">
        <f>ROUND(SUM(AF38:AF39),5)</f>
        <v>0</v>
      </c>
      <c r="AG40" s="3"/>
      <c r="AH40" s="5">
        <f>ROUND(SUM(L40:AF40),5)</f>
        <v>0</v>
      </c>
      <c r="AI40" s="3"/>
      <c r="AJ40" s="5">
        <f>ROUND(SUM(AJ38:AJ39),5)</f>
        <v>-9274</v>
      </c>
      <c r="AK40" s="3"/>
      <c r="AL40" s="5">
        <f>ROUND(SUM(AL38:AL39),5)</f>
        <v>9274</v>
      </c>
      <c r="AM40" s="3"/>
      <c r="AN40" s="5">
        <f>ROUND(SUM(AN38:AN39),5)</f>
        <v>0</v>
      </c>
      <c r="AO40" s="3"/>
      <c r="AP40" s="5">
        <f>ROUND(SUM(AP38:AP39),5)</f>
        <v>0</v>
      </c>
      <c r="AQ40" s="3"/>
      <c r="AR40" s="5">
        <f>ROUND(SUM(F40:J40)+SUM(AH40:AP40),5)</f>
        <v>0</v>
      </c>
    </row>
    <row r="41" spans="1:44" ht="16" thickBot="1" x14ac:dyDescent="0.25">
      <c r="A41" s="1"/>
      <c r="B41" s="1"/>
      <c r="C41" s="1" t="s">
        <v>59</v>
      </c>
      <c r="D41" s="1"/>
      <c r="E41" s="1"/>
      <c r="F41" s="4">
        <f>ROUND(F37+F40,5)</f>
        <v>0</v>
      </c>
      <c r="G41" s="3"/>
      <c r="H41" s="4">
        <f>ROUND(H37+H40,5)</f>
        <v>0</v>
      </c>
      <c r="I41" s="3"/>
      <c r="J41" s="4">
        <f>ROUND(J37+J40,5)</f>
        <v>0</v>
      </c>
      <c r="K41" s="3"/>
      <c r="L41" s="4">
        <f>ROUND(L37+L40,5)</f>
        <v>0</v>
      </c>
      <c r="M41" s="3"/>
      <c r="N41" s="4">
        <f>ROUND(N37+N40,5)</f>
        <v>0</v>
      </c>
      <c r="O41" s="3"/>
      <c r="P41" s="4">
        <f>ROUND(P37+P40,5)</f>
        <v>0</v>
      </c>
      <c r="Q41" s="3"/>
      <c r="R41" s="4">
        <f>ROUND(R37+R40,5)</f>
        <v>0</v>
      </c>
      <c r="S41" s="3"/>
      <c r="T41" s="4">
        <f>ROUND(T37+T40,5)</f>
        <v>0</v>
      </c>
      <c r="U41" s="3"/>
      <c r="V41" s="4">
        <f>ROUND(V37+V40,5)</f>
        <v>0</v>
      </c>
      <c r="W41" s="3"/>
      <c r="X41" s="4">
        <f>ROUND(X37+X40,5)</f>
        <v>0</v>
      </c>
      <c r="Y41" s="3"/>
      <c r="Z41" s="4">
        <f>ROUND(Z37+Z40,5)</f>
        <v>0</v>
      </c>
      <c r="AA41" s="3"/>
      <c r="AB41" s="4">
        <f>ROUND(AB37+AB40,5)</f>
        <v>0</v>
      </c>
      <c r="AC41" s="3"/>
      <c r="AD41" s="4">
        <f>ROUND(AD37+AD40,5)</f>
        <v>0</v>
      </c>
      <c r="AE41" s="3"/>
      <c r="AF41" s="4">
        <f>ROUND(AF37+AF40,5)</f>
        <v>0</v>
      </c>
      <c r="AG41" s="3"/>
      <c r="AH41" s="4">
        <f>ROUND(SUM(L41:AF41),5)</f>
        <v>0</v>
      </c>
      <c r="AI41" s="3"/>
      <c r="AJ41" s="4">
        <f>ROUND(AJ37+AJ40,5)</f>
        <v>-9274</v>
      </c>
      <c r="AK41" s="3"/>
      <c r="AL41" s="4">
        <f>ROUND(AL37+AL40,5)</f>
        <v>9274</v>
      </c>
      <c r="AM41" s="3"/>
      <c r="AN41" s="4">
        <f>ROUND(AN37+AN40,5)</f>
        <v>0</v>
      </c>
      <c r="AO41" s="3"/>
      <c r="AP41" s="4">
        <f>ROUND(AP37+AP40,5)</f>
        <v>0</v>
      </c>
      <c r="AQ41" s="3"/>
      <c r="AR41" s="4">
        <f>ROUND(SUM(F41:J41)+SUM(AH41:AP41),5)</f>
        <v>0</v>
      </c>
    </row>
    <row r="42" spans="1:44" x14ac:dyDescent="0.2">
      <c r="A42" s="1"/>
      <c r="B42" s="1" t="s">
        <v>60</v>
      </c>
      <c r="C42" s="1"/>
      <c r="D42" s="1"/>
      <c r="E42" s="1"/>
      <c r="F42" s="2">
        <f>ROUND(F36+F41,5)</f>
        <v>0</v>
      </c>
      <c r="G42" s="3"/>
      <c r="H42" s="2">
        <f>ROUND(H36+H41,5)</f>
        <v>0</v>
      </c>
      <c r="I42" s="3"/>
      <c r="J42" s="2">
        <f>ROUND(J36+J41,5)</f>
        <v>0</v>
      </c>
      <c r="K42" s="3"/>
      <c r="L42" s="2">
        <f>ROUND(L36+L41,5)</f>
        <v>0</v>
      </c>
      <c r="M42" s="3"/>
      <c r="N42" s="2">
        <f>ROUND(N36+N41,5)</f>
        <v>0</v>
      </c>
      <c r="O42" s="3"/>
      <c r="P42" s="2">
        <f>ROUND(P36+P41,5)</f>
        <v>0</v>
      </c>
      <c r="Q42" s="3"/>
      <c r="R42" s="2">
        <f>ROUND(R36+R41,5)</f>
        <v>0</v>
      </c>
      <c r="S42" s="3"/>
      <c r="T42" s="2">
        <f>ROUND(T36+T41,5)</f>
        <v>0</v>
      </c>
      <c r="U42" s="3"/>
      <c r="V42" s="2">
        <f>ROUND(V36+V41,5)</f>
        <v>0</v>
      </c>
      <c r="W42" s="3"/>
      <c r="X42" s="2">
        <f>ROUND(X36+X41,5)</f>
        <v>0</v>
      </c>
      <c r="Y42" s="3"/>
      <c r="Z42" s="2">
        <f>ROUND(Z36+Z41,5)</f>
        <v>0</v>
      </c>
      <c r="AA42" s="3"/>
      <c r="AB42" s="2">
        <f>ROUND(AB36+AB41,5)</f>
        <v>0</v>
      </c>
      <c r="AC42" s="3"/>
      <c r="AD42" s="2">
        <f>ROUND(AD36+AD41,5)</f>
        <v>0</v>
      </c>
      <c r="AE42" s="3"/>
      <c r="AF42" s="2">
        <f>ROUND(AF36+AF41,5)</f>
        <v>0</v>
      </c>
      <c r="AG42" s="3"/>
      <c r="AH42" s="2">
        <f>ROUND(SUM(L42:AF42),5)</f>
        <v>0</v>
      </c>
      <c r="AI42" s="3"/>
      <c r="AJ42" s="2">
        <f>ROUND(AJ36+AJ41,5)</f>
        <v>-9274</v>
      </c>
      <c r="AK42" s="3"/>
      <c r="AL42" s="2">
        <f>ROUND(AL36+AL41,5)</f>
        <v>9274</v>
      </c>
      <c r="AM42" s="3"/>
      <c r="AN42" s="2">
        <f>ROUND(AN36+AN41,5)</f>
        <v>0</v>
      </c>
      <c r="AO42" s="3"/>
      <c r="AP42" s="2">
        <f>ROUND(AP36+AP41,5)</f>
        <v>0</v>
      </c>
      <c r="AQ42" s="3"/>
      <c r="AR42" s="2">
        <f>ROUND(SUM(F42:J42)+SUM(AH42:AP42),5)</f>
        <v>0</v>
      </c>
    </row>
    <row r="43" spans="1:44" x14ac:dyDescent="0.2">
      <c r="A43" s="1"/>
      <c r="B43" s="1" t="s">
        <v>61</v>
      </c>
      <c r="C43" s="1"/>
      <c r="D43" s="1"/>
      <c r="E43" s="1"/>
      <c r="F43" s="2"/>
      <c r="G43" s="3"/>
      <c r="H43" s="2"/>
      <c r="I43" s="3"/>
      <c r="J43" s="2"/>
      <c r="K43" s="3"/>
      <c r="L43" s="2"/>
      <c r="M43" s="3"/>
      <c r="N43" s="2"/>
      <c r="O43" s="3"/>
      <c r="P43" s="2"/>
      <c r="Q43" s="3"/>
      <c r="R43" s="2"/>
      <c r="S43" s="3"/>
      <c r="T43" s="2"/>
      <c r="U43" s="3"/>
      <c r="V43" s="2"/>
      <c r="W43" s="3"/>
      <c r="X43" s="2"/>
      <c r="Y43" s="3"/>
      <c r="Z43" s="2"/>
      <c r="AA43" s="3"/>
      <c r="AB43" s="2"/>
      <c r="AC43" s="3"/>
      <c r="AD43" s="2"/>
      <c r="AE43" s="3"/>
      <c r="AF43" s="2"/>
      <c r="AG43" s="3"/>
      <c r="AH43" s="2"/>
      <c r="AI43" s="3"/>
      <c r="AJ43" s="2"/>
      <c r="AK43" s="3"/>
      <c r="AL43" s="2"/>
      <c r="AM43" s="3"/>
      <c r="AN43" s="2"/>
      <c r="AO43" s="3"/>
      <c r="AP43" s="2"/>
      <c r="AQ43" s="3"/>
      <c r="AR43" s="2"/>
    </row>
    <row r="44" spans="1:44" x14ac:dyDescent="0.2">
      <c r="A44" s="1"/>
      <c r="B44" s="1"/>
      <c r="C44" s="1" t="s">
        <v>62</v>
      </c>
      <c r="D44" s="1"/>
      <c r="E44" s="1"/>
      <c r="F44" s="2">
        <v>0</v>
      </c>
      <c r="G44" s="3"/>
      <c r="H44" s="2">
        <v>0</v>
      </c>
      <c r="I44" s="3"/>
      <c r="J44" s="2">
        <v>254251.98</v>
      </c>
      <c r="K44" s="3"/>
      <c r="L44" s="2">
        <v>0</v>
      </c>
      <c r="M44" s="3"/>
      <c r="N44" s="2">
        <v>0</v>
      </c>
      <c r="O44" s="3"/>
      <c r="P44" s="2">
        <v>169724.97</v>
      </c>
      <c r="Q44" s="3"/>
      <c r="R44" s="2">
        <v>0</v>
      </c>
      <c r="S44" s="3"/>
      <c r="T44" s="2">
        <v>0</v>
      </c>
      <c r="U44" s="3"/>
      <c r="V44" s="2">
        <v>0</v>
      </c>
      <c r="W44" s="3"/>
      <c r="X44" s="2">
        <v>0</v>
      </c>
      <c r="Y44" s="3"/>
      <c r="Z44" s="2">
        <v>0</v>
      </c>
      <c r="AA44" s="3"/>
      <c r="AB44" s="2">
        <v>0</v>
      </c>
      <c r="AC44" s="3"/>
      <c r="AD44" s="2">
        <v>0</v>
      </c>
      <c r="AE44" s="3"/>
      <c r="AF44" s="2">
        <v>0</v>
      </c>
      <c r="AG44" s="3"/>
      <c r="AH44" s="2">
        <f>ROUND(SUM(L44:AF44),5)</f>
        <v>169724.97</v>
      </c>
      <c r="AI44" s="3"/>
      <c r="AJ44" s="2">
        <v>0</v>
      </c>
      <c r="AK44" s="3"/>
      <c r="AL44" s="2">
        <v>19849.2</v>
      </c>
      <c r="AM44" s="3"/>
      <c r="AN44" s="2">
        <v>17614.47</v>
      </c>
      <c r="AO44" s="3"/>
      <c r="AP44" s="2">
        <v>0</v>
      </c>
      <c r="AQ44" s="3"/>
      <c r="AR44" s="2">
        <f>ROUND(SUM(F44:J44)+SUM(AH44:AP44),5)</f>
        <v>461440.62</v>
      </c>
    </row>
    <row r="45" spans="1:44" x14ac:dyDescent="0.2">
      <c r="A45" s="1"/>
      <c r="B45" s="1"/>
      <c r="C45" s="1" t="s">
        <v>63</v>
      </c>
      <c r="D45" s="1"/>
      <c r="E45" s="1"/>
      <c r="F45" s="2">
        <v>26120.92</v>
      </c>
      <c r="G45" s="3"/>
      <c r="H45" s="2">
        <v>11513.31</v>
      </c>
      <c r="I45" s="3"/>
      <c r="J45" s="2">
        <v>-42445.5</v>
      </c>
      <c r="K45" s="3"/>
      <c r="L45" s="2">
        <v>34122.129999999997</v>
      </c>
      <c r="M45" s="3"/>
      <c r="N45" s="2">
        <v>4111.25</v>
      </c>
      <c r="O45" s="3"/>
      <c r="P45" s="2">
        <v>-29633.919999999998</v>
      </c>
      <c r="Q45" s="3"/>
      <c r="R45" s="2">
        <v>3823.53</v>
      </c>
      <c r="S45" s="3"/>
      <c r="T45" s="2">
        <v>0</v>
      </c>
      <c r="U45" s="3"/>
      <c r="V45" s="2">
        <v>177.41</v>
      </c>
      <c r="W45" s="3"/>
      <c r="X45" s="2">
        <v>5829.42</v>
      </c>
      <c r="Y45" s="3"/>
      <c r="Z45" s="2">
        <v>1700.51</v>
      </c>
      <c r="AA45" s="3"/>
      <c r="AB45" s="2">
        <v>0</v>
      </c>
      <c r="AC45" s="3"/>
      <c r="AD45" s="2">
        <v>0</v>
      </c>
      <c r="AE45" s="3"/>
      <c r="AF45" s="2">
        <v>1670.41</v>
      </c>
      <c r="AG45" s="3"/>
      <c r="AH45" s="2">
        <f>ROUND(SUM(L45:AF45),5)</f>
        <v>21800.74</v>
      </c>
      <c r="AI45" s="3"/>
      <c r="AJ45" s="2">
        <v>0</v>
      </c>
      <c r="AK45" s="3"/>
      <c r="AL45" s="2">
        <v>-4976.37</v>
      </c>
      <c r="AM45" s="3"/>
      <c r="AN45" s="2">
        <v>59102.87</v>
      </c>
      <c r="AO45" s="3"/>
      <c r="AP45" s="2">
        <v>0</v>
      </c>
      <c r="AQ45" s="3"/>
      <c r="AR45" s="2">
        <f>ROUND(SUM(F45:J45)+SUM(AH45:AP45),5)</f>
        <v>71115.97</v>
      </c>
    </row>
    <row r="46" spans="1:44" ht="16" thickBot="1" x14ac:dyDescent="0.25">
      <c r="A46" s="1"/>
      <c r="B46" s="1"/>
      <c r="C46" s="1" t="s">
        <v>64</v>
      </c>
      <c r="D46" s="1"/>
      <c r="E46" s="1"/>
      <c r="F46" s="2">
        <v>2988.18</v>
      </c>
      <c r="G46" s="3"/>
      <c r="H46" s="2">
        <v>-1356.48</v>
      </c>
      <c r="I46" s="3"/>
      <c r="J46" s="2">
        <v>116747.99</v>
      </c>
      <c r="K46" s="3"/>
      <c r="L46" s="2">
        <v>1060.97</v>
      </c>
      <c r="M46" s="3"/>
      <c r="N46" s="2">
        <v>-2413.65</v>
      </c>
      <c r="O46" s="3"/>
      <c r="P46" s="2">
        <v>-140091.04999999999</v>
      </c>
      <c r="Q46" s="3"/>
      <c r="R46" s="2">
        <v>-1655.85</v>
      </c>
      <c r="S46" s="3"/>
      <c r="T46" s="2">
        <v>0</v>
      </c>
      <c r="U46" s="3"/>
      <c r="V46" s="2">
        <v>0</v>
      </c>
      <c r="W46" s="3"/>
      <c r="X46" s="2">
        <v>-1092.49</v>
      </c>
      <c r="Y46" s="3"/>
      <c r="Z46" s="2">
        <v>134.03</v>
      </c>
      <c r="AA46" s="3"/>
      <c r="AB46" s="2">
        <v>0</v>
      </c>
      <c r="AC46" s="3"/>
      <c r="AD46" s="2">
        <v>0</v>
      </c>
      <c r="AE46" s="3"/>
      <c r="AF46" s="2">
        <v>180.26</v>
      </c>
      <c r="AG46" s="3"/>
      <c r="AH46" s="2">
        <f>ROUND(SUM(L46:AF46),5)</f>
        <v>-143877.78</v>
      </c>
      <c r="AI46" s="3"/>
      <c r="AJ46" s="2">
        <v>0</v>
      </c>
      <c r="AK46" s="3"/>
      <c r="AL46" s="2">
        <v>1160.73</v>
      </c>
      <c r="AM46" s="3"/>
      <c r="AN46" s="2">
        <v>862.37</v>
      </c>
      <c r="AO46" s="3"/>
      <c r="AP46" s="2">
        <v>0</v>
      </c>
      <c r="AQ46" s="3"/>
      <c r="AR46" s="2">
        <f>ROUND(SUM(F46:J46)+SUM(AH46:AP46),5)</f>
        <v>-23474.99</v>
      </c>
    </row>
    <row r="47" spans="1:44" ht="16" thickBot="1" x14ac:dyDescent="0.25">
      <c r="A47" s="1"/>
      <c r="B47" s="1" t="s">
        <v>65</v>
      </c>
      <c r="C47" s="1"/>
      <c r="D47" s="1"/>
      <c r="E47" s="1"/>
      <c r="F47" s="5">
        <f>ROUND(SUM(F43:F46),5)</f>
        <v>29109.1</v>
      </c>
      <c r="G47" s="3"/>
      <c r="H47" s="5">
        <f>ROUND(SUM(H43:H46),5)</f>
        <v>10156.83</v>
      </c>
      <c r="I47" s="3"/>
      <c r="J47" s="5">
        <f>ROUND(SUM(J43:J46),5)</f>
        <v>328554.46999999997</v>
      </c>
      <c r="K47" s="3"/>
      <c r="L47" s="5">
        <f>ROUND(SUM(L43:L46),5)</f>
        <v>35183.1</v>
      </c>
      <c r="M47" s="3"/>
      <c r="N47" s="5">
        <f>ROUND(SUM(N43:N46),5)</f>
        <v>1697.6</v>
      </c>
      <c r="O47" s="3"/>
      <c r="P47" s="5">
        <f>ROUND(SUM(P43:P46),5)</f>
        <v>0</v>
      </c>
      <c r="Q47" s="3"/>
      <c r="R47" s="5">
        <f>ROUND(SUM(R43:R46),5)</f>
        <v>2167.6799999999998</v>
      </c>
      <c r="S47" s="3"/>
      <c r="T47" s="5">
        <f>ROUND(SUM(T43:T46),5)</f>
        <v>0</v>
      </c>
      <c r="U47" s="3"/>
      <c r="V47" s="5">
        <f>ROUND(SUM(V43:V46),5)</f>
        <v>177.41</v>
      </c>
      <c r="W47" s="3"/>
      <c r="X47" s="5">
        <f>ROUND(SUM(X43:X46),5)</f>
        <v>4736.93</v>
      </c>
      <c r="Y47" s="3"/>
      <c r="Z47" s="5">
        <f>ROUND(SUM(Z43:Z46),5)</f>
        <v>1834.54</v>
      </c>
      <c r="AA47" s="3"/>
      <c r="AB47" s="5">
        <f>ROUND(SUM(AB43:AB46),5)</f>
        <v>0</v>
      </c>
      <c r="AC47" s="3"/>
      <c r="AD47" s="5">
        <f>ROUND(SUM(AD43:AD46),5)</f>
        <v>0</v>
      </c>
      <c r="AE47" s="3"/>
      <c r="AF47" s="5">
        <f>ROUND(SUM(AF43:AF46),5)</f>
        <v>1850.67</v>
      </c>
      <c r="AG47" s="3"/>
      <c r="AH47" s="5">
        <f>ROUND(SUM(L47:AF47),5)</f>
        <v>47647.93</v>
      </c>
      <c r="AI47" s="3"/>
      <c r="AJ47" s="5">
        <f>ROUND(SUM(AJ43:AJ46),5)</f>
        <v>0</v>
      </c>
      <c r="AK47" s="3"/>
      <c r="AL47" s="5">
        <f>ROUND(SUM(AL43:AL46),5)</f>
        <v>16033.56</v>
      </c>
      <c r="AM47" s="3"/>
      <c r="AN47" s="5">
        <f>ROUND(SUM(AN43:AN46),5)</f>
        <v>77579.710000000006</v>
      </c>
      <c r="AO47" s="3"/>
      <c r="AP47" s="5">
        <f>ROUND(SUM(AP43:AP46),5)</f>
        <v>0</v>
      </c>
      <c r="AQ47" s="3"/>
      <c r="AR47" s="5">
        <f>ROUND(SUM(F47:J47)+SUM(AH47:AP47),5)</f>
        <v>509081.59999999998</v>
      </c>
    </row>
    <row r="48" spans="1:44" s="7" customFormat="1" ht="12" thickBot="1" x14ac:dyDescent="0.2">
      <c r="A48" s="1" t="s">
        <v>66</v>
      </c>
      <c r="B48" s="1"/>
      <c r="C48" s="1"/>
      <c r="D48" s="1"/>
      <c r="E48" s="1"/>
      <c r="F48" s="6">
        <f>ROUND(F35+F42+F47,5)</f>
        <v>29109.1</v>
      </c>
      <c r="G48" s="1"/>
      <c r="H48" s="6">
        <f>ROUND(H35+H42+H47,5)</f>
        <v>10156.83</v>
      </c>
      <c r="I48" s="1"/>
      <c r="J48" s="6">
        <f>ROUND(J35+J42+J47,5)</f>
        <v>328554.46999999997</v>
      </c>
      <c r="K48" s="1"/>
      <c r="L48" s="6">
        <f>ROUND(L35+L42+L47,5)</f>
        <v>35183.1</v>
      </c>
      <c r="M48" s="1"/>
      <c r="N48" s="6">
        <f>ROUND(N35+N42+N47,5)</f>
        <v>1697.6</v>
      </c>
      <c r="O48" s="1"/>
      <c r="P48" s="6">
        <f>ROUND(P35+P42+P47,5)</f>
        <v>0</v>
      </c>
      <c r="Q48" s="1"/>
      <c r="R48" s="6">
        <f>ROUND(R35+R42+R47,5)</f>
        <v>2167.6799999999998</v>
      </c>
      <c r="S48" s="1"/>
      <c r="T48" s="6">
        <f>ROUND(T35+T42+T47,5)</f>
        <v>0</v>
      </c>
      <c r="U48" s="1"/>
      <c r="V48" s="6">
        <f>ROUND(V35+V42+V47,5)</f>
        <v>177.41</v>
      </c>
      <c r="W48" s="1"/>
      <c r="X48" s="6">
        <f>ROUND(X35+X42+X47,5)</f>
        <v>4736.93</v>
      </c>
      <c r="Y48" s="1"/>
      <c r="Z48" s="6">
        <f>ROUND(Z35+Z42+Z47,5)</f>
        <v>1834.54</v>
      </c>
      <c r="AA48" s="1"/>
      <c r="AB48" s="6">
        <f>ROUND(AB35+AB42+AB47,5)</f>
        <v>0</v>
      </c>
      <c r="AC48" s="1"/>
      <c r="AD48" s="6">
        <f>ROUND(AD35+AD42+AD47,5)</f>
        <v>0</v>
      </c>
      <c r="AE48" s="1"/>
      <c r="AF48" s="6">
        <f>ROUND(AF35+AF42+AF47,5)</f>
        <v>1850.67</v>
      </c>
      <c r="AG48" s="1"/>
      <c r="AH48" s="6">
        <f>ROUND(SUM(L48:AF48),5)</f>
        <v>47647.93</v>
      </c>
      <c r="AI48" s="1"/>
      <c r="AJ48" s="6">
        <f>ROUND(AJ35+AJ42+AJ47,5)</f>
        <v>-9274</v>
      </c>
      <c r="AK48" s="1"/>
      <c r="AL48" s="6">
        <f>ROUND(AL35+AL42+AL47,5)</f>
        <v>25307.56</v>
      </c>
      <c r="AM48" s="1"/>
      <c r="AN48" s="6">
        <f>ROUND(AN35+AN42+AN47,5)</f>
        <v>77579.710000000006</v>
      </c>
      <c r="AO48" s="1"/>
      <c r="AP48" s="6">
        <f>ROUND(AP35+AP42+AP47,5)</f>
        <v>0</v>
      </c>
      <c r="AQ48" s="1"/>
      <c r="AR48" s="6">
        <f>ROUND(SUM(F48:J48)+SUM(AH48:AP48),5)</f>
        <v>509081.59999999998</v>
      </c>
    </row>
    <row r="49" ht="16" thickTop="1" x14ac:dyDescent="0.2"/>
  </sheetData>
  <sheetProtection algorithmName="SHA-512" hashValue="qcWhrlyROzcnKG2JAOF3crX4vS4WlldIBx1Rj38vJJNV2YYTMYUaIZjrWrOrV8uNpzuGBJlVXgwxmsveNudsLw==" saltValue="yHjj5XQRyZ0iIuyznhZAVQ==" spinCount="100000" sheet="1" objects="1" scenarios="1"/>
  <pageMargins left="0.7" right="0.7" top="0.75" bottom="0.75" header="0.1" footer="0.3"/>
  <pageSetup orientation="portrait" r:id="rId1"/>
  <headerFooter>
    <oddHeader>&amp;L&amp;"Arial,Bold"&amp;8 2:39 PM
&amp;"Arial,Bold"&amp;8 2024-03-09
&amp;"Arial,Bold"&amp;8 Accrual Basis&amp;C&amp;"Arial,Bold"&amp;12 Denman Island Residents Association
&amp;"Arial,Bold"&amp;14 Balance Sheet by Class
&amp;"Arial,Bold"&amp;10 As of 31 December 2023</oddHeader>
    <oddFooter>&amp;R&amp;"Arial,Bold"&amp;8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</dc:creator>
  <cp:lastModifiedBy>Ron Shepherd</cp:lastModifiedBy>
  <dcterms:created xsi:type="dcterms:W3CDTF">2024-03-09T22:39:40Z</dcterms:created>
  <dcterms:modified xsi:type="dcterms:W3CDTF">2024-04-24T20:28:17Z</dcterms:modified>
</cp:coreProperties>
</file>