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rshepherd9397/Desktop/"/>
    </mc:Choice>
  </mc:AlternateContent>
  <xr:revisionPtr revIDLastSave="0" documentId="8_{5FBE7581-C712-4642-89FD-DAAF52EA4F3A}" xr6:coauthVersionLast="47" xr6:coauthVersionMax="47" xr10:uidLastSave="{00000000-0000-0000-0000-000000000000}"/>
  <bookViews>
    <workbookView xWindow="0" yWindow="0" windowWidth="51200" windowHeight="28800" activeTab="1" xr2:uid="{00000000-000D-0000-FFFF-FFFF00000000}"/>
  </bookViews>
  <sheets>
    <sheet name="QuickBooks Export Tips" sheetId="2" r:id="rId1"/>
    <sheet name="Sheet1" sheetId="1" r:id="rId2"/>
  </sheets>
  <definedNames>
    <definedName name="_xlnm.Print_Titles" localSheetId="1">Sheet1!$A:$E,Sheet1!$1:$2</definedName>
    <definedName name="QB_COLUMN_102101" localSheetId="1" hidden="1">Sheet1!$AL$2</definedName>
    <definedName name="QB_COLUMN_112101" localSheetId="1" hidden="1">Sheet1!$AN$2</definedName>
    <definedName name="QB_COLUMN_122200" localSheetId="1" hidden="1">Sheet1!$AD$1</definedName>
    <definedName name="QB_COLUMN_122201" localSheetId="1" hidden="1">Sheet1!$AD$2</definedName>
    <definedName name="QB_COLUMN_13101" localSheetId="1" hidden="1">Sheet1!$AH$2</definedName>
    <definedName name="QB_COLUMN_132101" localSheetId="1" hidden="1">Sheet1!$H$2</definedName>
    <definedName name="QB_COLUMN_142200" localSheetId="1" hidden="1">Sheet1!$P$1</definedName>
    <definedName name="QB_COLUMN_142201" localSheetId="1" hidden="1">Sheet1!$P$2</definedName>
    <definedName name="QB_COLUMN_152101" localSheetId="1" hidden="1">Sheet1!$AJ$2</definedName>
    <definedName name="QB_COLUMN_162200" localSheetId="1" hidden="1">Sheet1!$V$1</definedName>
    <definedName name="QB_COLUMN_162201" localSheetId="1" hidden="1">Sheet1!$V$2</definedName>
    <definedName name="QB_COLUMN_172200" localSheetId="1" hidden="1">Sheet1!$T$1</definedName>
    <definedName name="QB_COLUMN_172201" localSheetId="1" hidden="1">Sheet1!$T$2</definedName>
    <definedName name="QB_COLUMN_182200" localSheetId="1" hidden="1">Sheet1!$N$1</definedName>
    <definedName name="QB_COLUMN_182201" localSheetId="1" hidden="1">Sheet1!$N$2</definedName>
    <definedName name="QB_COLUMN_22200" localSheetId="1" hidden="1">Sheet1!$L$1</definedName>
    <definedName name="QB_COLUMN_22201" localSheetId="1" hidden="1">Sheet1!$L$2</definedName>
    <definedName name="QB_COLUMN_32200" localSheetId="1" hidden="1">Sheet1!$R$1</definedName>
    <definedName name="QB_COLUMN_32201" localSheetId="1" hidden="1">Sheet1!$R$2</definedName>
    <definedName name="QB_COLUMN_42200" localSheetId="1" hidden="1">Sheet1!$X$1</definedName>
    <definedName name="QB_COLUMN_42201" localSheetId="1" hidden="1">Sheet1!$X$2</definedName>
    <definedName name="QB_COLUMN_423011" localSheetId="1" hidden="1">Sheet1!$AR$2</definedName>
    <definedName name="QB_COLUMN_452111" localSheetId="1" hidden="1">Sheet1!$AP$2</definedName>
    <definedName name="QB_COLUMN_52200" localSheetId="1" hidden="1">Sheet1!$Z$1</definedName>
    <definedName name="QB_COLUMN_52201" localSheetId="1" hidden="1">Sheet1!$Z$2</definedName>
    <definedName name="QB_COLUMN_62200" localSheetId="1" hidden="1">Sheet1!$AB$1</definedName>
    <definedName name="QB_COLUMN_62201" localSheetId="1" hidden="1">Sheet1!$AB$2</definedName>
    <definedName name="QB_COLUMN_72200" localSheetId="1" hidden="1">Sheet1!$AF$1</definedName>
    <definedName name="QB_COLUMN_72201" localSheetId="1" hidden="1">Sheet1!$AF$2</definedName>
    <definedName name="QB_COLUMN_82101" localSheetId="1" hidden="1">Sheet1!$F$2</definedName>
    <definedName name="QB_COLUMN_92101" localSheetId="1" hidden="1">Sheet1!$J$2</definedName>
    <definedName name="QB_DATA_0" localSheetId="1" hidden="1">Sheet1!$6:$6,Sheet1!$8:$8,Sheet1!$9:$9,Sheet1!$10:$10,Sheet1!$11:$11,Sheet1!$12:$12,Sheet1!$13:$13,Sheet1!$14:$14,Sheet1!$18:$18,Sheet1!$23:$23,Sheet1!$24:$24,Sheet1!$29:$29,Sheet1!$30:$30,Sheet1!$31:$31,Sheet1!$32:$32,Sheet1!$33:$33</definedName>
    <definedName name="QB_DATA_1" localSheetId="1" hidden="1">Sheet1!$41:$41,Sheet1!$44:$44,Sheet1!$49:$49,Sheet1!$50:$50,Sheet1!$51:$51,Sheet1!$52:$52</definedName>
    <definedName name="QB_FORMULA_0" localSheetId="1" hidden="1">Sheet1!$AH$6,Sheet1!$AR$6,Sheet1!$AH$8,Sheet1!$AR$8,Sheet1!$AH$9,Sheet1!$AR$9,Sheet1!$AH$10,Sheet1!$AR$10,Sheet1!$AH$11,Sheet1!$AR$11,Sheet1!$AH$12,Sheet1!$AR$12,Sheet1!$AH$13,Sheet1!$AR$13,Sheet1!$AH$14,Sheet1!$AR$14</definedName>
    <definedName name="QB_FORMULA_1" localSheetId="1" hidden="1">Sheet1!$F$15,Sheet1!$H$15,Sheet1!$J$15,Sheet1!$L$15,Sheet1!$N$15,Sheet1!$P$15,Sheet1!$R$15,Sheet1!$T$15,Sheet1!$V$15,Sheet1!$X$15,Sheet1!$Z$15,Sheet1!$AB$15,Sheet1!$AD$15,Sheet1!$AF$15,Sheet1!$AH$15,Sheet1!$AJ$15</definedName>
    <definedName name="QB_FORMULA_10" localSheetId="1" hidden="1">Sheet1!$V$34,Sheet1!$X$34,Sheet1!$Z$34,Sheet1!$AB$34,Sheet1!$AD$34,Sheet1!$AF$34,Sheet1!$AH$34,Sheet1!$AJ$34,Sheet1!$AL$34,Sheet1!$AN$34,Sheet1!$AP$34,Sheet1!$AR$34,Sheet1!$F$35,Sheet1!$H$35,Sheet1!$J$35,Sheet1!$L$35</definedName>
    <definedName name="QB_FORMULA_11" localSheetId="1" hidden="1">Sheet1!$N$35,Sheet1!$P$35,Sheet1!$R$35,Sheet1!$T$35,Sheet1!$V$35,Sheet1!$X$35,Sheet1!$Z$35,Sheet1!$AB$35,Sheet1!$AD$35,Sheet1!$AF$35,Sheet1!$AH$35,Sheet1!$AJ$35,Sheet1!$AL$35,Sheet1!$AN$35,Sheet1!$AP$35,Sheet1!$AR$35</definedName>
    <definedName name="QB_FORMULA_12" localSheetId="1" hidden="1">Sheet1!$F$36,Sheet1!$H$36,Sheet1!$J$36,Sheet1!$L$36,Sheet1!$N$36,Sheet1!$P$36,Sheet1!$R$36,Sheet1!$T$36,Sheet1!$V$36,Sheet1!$X$36,Sheet1!$Z$36,Sheet1!$AB$36,Sheet1!$AD$36,Sheet1!$AF$36,Sheet1!$AH$36,Sheet1!$AJ$36</definedName>
    <definedName name="QB_FORMULA_13" localSheetId="1" hidden="1">Sheet1!$AL$36,Sheet1!$AN$36,Sheet1!$AP$36,Sheet1!$AR$36,Sheet1!$AH$41,Sheet1!$AR$41,Sheet1!$F$42,Sheet1!$H$42,Sheet1!$J$42,Sheet1!$L$42,Sheet1!$N$42,Sheet1!$P$42,Sheet1!$R$42,Sheet1!$T$42,Sheet1!$V$42,Sheet1!$X$42</definedName>
    <definedName name="QB_FORMULA_14" localSheetId="1" hidden="1">Sheet1!$Z$42,Sheet1!$AB$42,Sheet1!$AD$42,Sheet1!$AF$42,Sheet1!$AH$42,Sheet1!$AJ$42,Sheet1!$AL$42,Sheet1!$AN$42,Sheet1!$AP$42,Sheet1!$AR$42,Sheet1!$AH$44,Sheet1!$AR$44,Sheet1!$F$45,Sheet1!$H$45,Sheet1!$J$45,Sheet1!$L$45</definedName>
    <definedName name="QB_FORMULA_15" localSheetId="1" hidden="1">Sheet1!$N$45,Sheet1!$P$45,Sheet1!$R$45,Sheet1!$T$45,Sheet1!$V$45,Sheet1!$X$45,Sheet1!$Z$45,Sheet1!$AB$45,Sheet1!$AD$45,Sheet1!$AF$45,Sheet1!$AH$45,Sheet1!$AJ$45,Sheet1!$AL$45,Sheet1!$AN$45,Sheet1!$AP$45,Sheet1!$AR$45</definedName>
    <definedName name="QB_FORMULA_16" localSheetId="1" hidden="1">Sheet1!$F$46,Sheet1!$H$46,Sheet1!$J$46,Sheet1!$L$46,Sheet1!$N$46,Sheet1!$P$46,Sheet1!$R$46,Sheet1!$T$46,Sheet1!$V$46,Sheet1!$X$46,Sheet1!$Z$46,Sheet1!$AB$46,Sheet1!$AD$46,Sheet1!$AF$46,Sheet1!$AH$46,Sheet1!$AJ$46</definedName>
    <definedName name="QB_FORMULA_17" localSheetId="1" hidden="1">Sheet1!$AL$46,Sheet1!$AN$46,Sheet1!$AP$46,Sheet1!$AR$46,Sheet1!$F$47,Sheet1!$H$47,Sheet1!$J$47,Sheet1!$L$47,Sheet1!$N$47,Sheet1!$P$47,Sheet1!$R$47,Sheet1!$T$47,Sheet1!$V$47,Sheet1!$X$47,Sheet1!$Z$47,Sheet1!$AB$47</definedName>
    <definedName name="QB_FORMULA_18" localSheetId="1" hidden="1">Sheet1!$AD$47,Sheet1!$AF$47,Sheet1!$AH$47,Sheet1!$AJ$47,Sheet1!$AL$47,Sheet1!$AN$47,Sheet1!$AP$47,Sheet1!$AR$47,Sheet1!$AH$49,Sheet1!$AR$49,Sheet1!$AH$50,Sheet1!$AR$50,Sheet1!$AH$51,Sheet1!$AR$51,Sheet1!$AH$52,Sheet1!$AR$52</definedName>
    <definedName name="QB_FORMULA_19" localSheetId="1" hidden="1">Sheet1!$F$53,Sheet1!$H$53,Sheet1!$J$53,Sheet1!$L$53,Sheet1!$N$53,Sheet1!$P$53,Sheet1!$R$53,Sheet1!$T$53,Sheet1!$V$53,Sheet1!$X$53,Sheet1!$Z$53,Sheet1!$AB$53,Sheet1!$AD$53,Sheet1!$AF$53,Sheet1!$AH$53,Sheet1!$AJ$53</definedName>
    <definedName name="QB_FORMULA_2" localSheetId="1" hidden="1">Sheet1!$AL$15,Sheet1!$AN$15,Sheet1!$AP$15,Sheet1!$AR$15,Sheet1!$F$16,Sheet1!$H$16,Sheet1!$J$16,Sheet1!$L$16,Sheet1!$N$16,Sheet1!$P$16,Sheet1!$R$16,Sheet1!$T$16,Sheet1!$V$16,Sheet1!$X$16,Sheet1!$Z$16,Sheet1!$AB$16</definedName>
    <definedName name="QB_FORMULA_20" localSheetId="1" hidden="1">Sheet1!$AL$53,Sheet1!$AN$53,Sheet1!$AP$53,Sheet1!$AR$53,Sheet1!$F$54,Sheet1!$H$54,Sheet1!$J$54,Sheet1!$L$54,Sheet1!$N$54,Sheet1!$P$54,Sheet1!$R$54,Sheet1!$T$54,Sheet1!$V$54,Sheet1!$X$54,Sheet1!$Z$54,Sheet1!$AB$54</definedName>
    <definedName name="QB_FORMULA_21" localSheetId="1" hidden="1">Sheet1!$AD$54,Sheet1!$AF$54,Sheet1!$AH$54,Sheet1!$AJ$54,Sheet1!$AL$54,Sheet1!$AN$54,Sheet1!$AP$54,Sheet1!$AR$54</definedName>
    <definedName name="QB_FORMULA_3" localSheetId="1" hidden="1">Sheet1!$AD$16,Sheet1!$AF$16,Sheet1!$AH$16,Sheet1!$AJ$16,Sheet1!$AL$16,Sheet1!$AN$16,Sheet1!$AP$16,Sheet1!$AR$16,Sheet1!$AH$18,Sheet1!$AR$18,Sheet1!$F$19,Sheet1!$H$19,Sheet1!$J$19,Sheet1!$L$19,Sheet1!$N$19,Sheet1!$P$19</definedName>
    <definedName name="QB_FORMULA_4" localSheetId="1" hidden="1">Sheet1!$R$19,Sheet1!$T$19,Sheet1!$V$19,Sheet1!$X$19,Sheet1!$Z$19,Sheet1!$AB$19,Sheet1!$AD$19,Sheet1!$AF$19,Sheet1!$AH$19,Sheet1!$AJ$19,Sheet1!$AL$19,Sheet1!$AN$19,Sheet1!$AP$19,Sheet1!$AR$19,Sheet1!$F$20,Sheet1!$H$20</definedName>
    <definedName name="QB_FORMULA_5" localSheetId="1" hidden="1">Sheet1!$J$20,Sheet1!$L$20,Sheet1!$N$20,Sheet1!$P$20,Sheet1!$R$20,Sheet1!$T$20,Sheet1!$V$20,Sheet1!$X$20,Sheet1!$Z$20,Sheet1!$AB$20,Sheet1!$AD$20,Sheet1!$AF$20,Sheet1!$AH$20,Sheet1!$AJ$20,Sheet1!$AL$20,Sheet1!$AN$20</definedName>
    <definedName name="QB_FORMULA_6" localSheetId="1" hidden="1">Sheet1!$AP$20,Sheet1!$AR$20,Sheet1!$AH$23,Sheet1!$AR$23,Sheet1!$AH$24,Sheet1!$AR$24,Sheet1!$F$25,Sheet1!$H$25,Sheet1!$J$25,Sheet1!$L$25,Sheet1!$N$25,Sheet1!$P$25,Sheet1!$R$25,Sheet1!$T$25,Sheet1!$V$25,Sheet1!$X$25</definedName>
    <definedName name="QB_FORMULA_7" localSheetId="1" hidden="1">Sheet1!$Z$25,Sheet1!$AB$25,Sheet1!$AD$25,Sheet1!$AF$25,Sheet1!$AH$25,Sheet1!$AJ$25,Sheet1!$AL$25,Sheet1!$AN$25,Sheet1!$AP$25,Sheet1!$AR$25,Sheet1!$F$26,Sheet1!$H$26,Sheet1!$J$26,Sheet1!$L$26,Sheet1!$N$26,Sheet1!$P$26</definedName>
    <definedName name="QB_FORMULA_8" localSheetId="1" hidden="1">Sheet1!$R$26,Sheet1!$T$26,Sheet1!$V$26,Sheet1!$X$26,Sheet1!$Z$26,Sheet1!$AB$26,Sheet1!$AD$26,Sheet1!$AF$26,Sheet1!$AH$26,Sheet1!$AJ$26,Sheet1!$AL$26,Sheet1!$AN$26,Sheet1!$AP$26,Sheet1!$AR$26,Sheet1!$AH$29,Sheet1!$AR$29</definedName>
    <definedName name="QB_FORMULA_9" localSheetId="1" hidden="1">Sheet1!$AH$30,Sheet1!$AR$30,Sheet1!$AH$31,Sheet1!$AR$31,Sheet1!$AH$32,Sheet1!$AR$32,Sheet1!$AH$33,Sheet1!$AR$33,Sheet1!$F$34,Sheet1!$H$34,Sheet1!$J$34,Sheet1!$L$34,Sheet1!$N$34,Sheet1!$P$34,Sheet1!$R$34,Sheet1!$T$34</definedName>
    <definedName name="QB_ROW_10" localSheetId="1" hidden="1">Sheet1!$A$3</definedName>
    <definedName name="QB_ROW_1002300" localSheetId="1" hidden="1">Sheet1!$D$31</definedName>
    <definedName name="QB_ROW_100310" localSheetId="1" hidden="1">Sheet1!$D$40</definedName>
    <definedName name="QB_ROW_10110" localSheetId="1" hidden="1">Sheet1!$B$4</definedName>
    <definedName name="QB_ROW_1012400" localSheetId="1" hidden="1">Sheet1!$E$14</definedName>
    <definedName name="QB_ROW_103310" localSheetId="1" hidden="1">Sheet1!$D$42</definedName>
    <definedName name="QB_ROW_120310" localSheetId="1" hidden="1">Sheet1!$D$43</definedName>
    <definedName name="QB_ROW_122300" localSheetId="1" hidden="1">Sheet1!$D$24</definedName>
    <definedName name="QB_ROW_123310" localSheetId="1" hidden="1">Sheet1!$D$45</definedName>
    <definedName name="QB_ROW_13110" localSheetId="1" hidden="1">Sheet1!$B$20</definedName>
    <definedName name="QB_ROW_140110" localSheetId="1" hidden="1">Sheet1!$B$48</definedName>
    <definedName name="QB_ROW_143110" localSheetId="1" hidden="1">Sheet1!$B$53</definedName>
    <definedName name="QB_ROW_172210" localSheetId="1" hidden="1">Sheet1!$C$52</definedName>
    <definedName name="QB_ROW_20210" localSheetId="1" hidden="1">Sheet1!$C$5</definedName>
    <definedName name="QB_ROW_23210" localSheetId="1" hidden="1">Sheet1!$C$16</definedName>
    <definedName name="QB_ROW_290200" localSheetId="1" hidden="1">Sheet1!$C$22</definedName>
    <definedName name="QB_ROW_293200" localSheetId="1" hidden="1">Sheet1!$C$25</definedName>
    <definedName name="QB_ROW_3010" localSheetId="1" hidden="1">Sheet1!$A$36</definedName>
    <definedName name="QB_ROW_30210" localSheetId="1" hidden="1">Sheet1!$C$17</definedName>
    <definedName name="QB_ROW_302300" localSheetId="1" hidden="1">Sheet1!$D$23</definedName>
    <definedName name="QB_ROW_322400" localSheetId="1" hidden="1">Sheet1!$E$8</definedName>
    <definedName name="QB_ROW_33210" localSheetId="1" hidden="1">Sheet1!$C$19</definedName>
    <definedName name="QB_ROW_500200" localSheetId="1" hidden="1">Sheet1!$C$28</definedName>
    <definedName name="QB_ROW_50110" localSheetId="1" hidden="1">Sheet1!$B$21</definedName>
    <definedName name="QB_ROW_502300" localSheetId="1" hidden="1">Sheet1!$D$33</definedName>
    <definedName name="QB_ROW_503200" localSheetId="1" hidden="1">Sheet1!$C$34</definedName>
    <definedName name="QB_ROW_52400" localSheetId="1" hidden="1">Sheet1!$E$41</definedName>
    <definedName name="QB_ROW_53110" localSheetId="1" hidden="1">Sheet1!$B$26</definedName>
    <definedName name="QB_ROW_60110" localSheetId="1" hidden="1">Sheet1!$B$27</definedName>
    <definedName name="QB_ROW_612400" localSheetId="1" hidden="1">Sheet1!$E$44</definedName>
    <definedName name="QB_ROW_63110" localSheetId="1" hidden="1">Sheet1!$B$35</definedName>
    <definedName name="QB_ROW_70010" localSheetId="1" hidden="1">Sheet1!$A$37</definedName>
    <definedName name="QB_ROW_73010" localSheetId="1" hidden="1">Sheet1!$A$54</definedName>
    <definedName name="QB_ROW_762200" localSheetId="1" hidden="1">Sheet1!$C$51</definedName>
    <definedName name="QB_ROW_772200" localSheetId="1" hidden="1">Sheet1!$C$49</definedName>
    <definedName name="QB_ROW_80110" localSheetId="1" hidden="1">Sheet1!$B$38</definedName>
    <definedName name="QB_ROW_802300" localSheetId="1" hidden="1">Sheet1!$D$32</definedName>
    <definedName name="QB_ROW_812400" localSheetId="1" hidden="1">Sheet1!$E$9</definedName>
    <definedName name="QB_ROW_822300" localSheetId="1" hidden="1">Sheet1!$D$29</definedName>
    <definedName name="QB_ROW_83110" localSheetId="1" hidden="1">Sheet1!$B$47</definedName>
    <definedName name="QB_ROW_840300" localSheetId="1" hidden="1">Sheet1!$D$7</definedName>
    <definedName name="QB_ROW_843300" localSheetId="1" hidden="1">Sheet1!$D$15</definedName>
    <definedName name="QB_ROW_892300" localSheetId="1" hidden="1">Sheet1!$D$6</definedName>
    <definedName name="QB_ROW_90210" localSheetId="1" hidden="1">Sheet1!$C$39</definedName>
    <definedName name="QB_ROW_912200" localSheetId="1" hidden="1">Sheet1!$C$50</definedName>
    <definedName name="QB_ROW_922400" localSheetId="1" hidden="1">Sheet1!$E$10</definedName>
    <definedName name="QB_ROW_92300" localSheetId="1" hidden="1">Sheet1!$D$18</definedName>
    <definedName name="QB_ROW_93210" localSheetId="1" hidden="1">Sheet1!$C$46</definedName>
    <definedName name="QB_ROW_932400" localSheetId="1" hidden="1">Sheet1!$E$11</definedName>
    <definedName name="QB_ROW_942300" localSheetId="1" hidden="1">Sheet1!$D$30</definedName>
    <definedName name="QB_ROW_962400" localSheetId="1" hidden="1">Sheet1!$E$12</definedName>
    <definedName name="QB_ROW_972400" localSheetId="1" hidden="1">Sheet1!$E$13</definedName>
    <definedName name="QBCANSUPPORTUPDATE" localSheetId="1">TRUE</definedName>
    <definedName name="QBCOMPANYFILENAME" localSheetId="1">"C:\Users\Public\Documents\Intuit\QuickBooks\Company Files\Denman Island Residents Association.qbw"</definedName>
    <definedName name="QBENDDATE" localSheetId="1">20221231</definedName>
    <definedName name="QBHEADERSONSCREEN" localSheetId="1">FALSE</definedName>
    <definedName name="QBMETADATASIZE" localSheetId="1">5899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19</definedName>
    <definedName name="QBREPORTCOMPANYID" localSheetId="1">"835eba0ce7c14af78153af91720b9384"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411</definedName>
    <definedName name="QBROWHEADERS" localSheetId="1">5</definedName>
    <definedName name="QBSTARTDATE" localSheetId="1">20220101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53" i="1" l="1"/>
  <c r="AN53" i="1"/>
  <c r="AL53" i="1"/>
  <c r="AJ53" i="1"/>
  <c r="AF53" i="1"/>
  <c r="AD53" i="1"/>
  <c r="AB53" i="1"/>
  <c r="Z53" i="1"/>
  <c r="X53" i="1"/>
  <c r="V53" i="1"/>
  <c r="T53" i="1"/>
  <c r="R53" i="1"/>
  <c r="P53" i="1"/>
  <c r="N53" i="1"/>
  <c r="L53" i="1"/>
  <c r="AH53" i="1" s="1"/>
  <c r="J53" i="1"/>
  <c r="H53" i="1"/>
  <c r="F53" i="1"/>
  <c r="AH52" i="1"/>
  <c r="AR52" i="1" s="1"/>
  <c r="AH51" i="1"/>
  <c r="AR51" i="1" s="1"/>
  <c r="AH50" i="1"/>
  <c r="AR50" i="1" s="1"/>
  <c r="AH49" i="1"/>
  <c r="AR49" i="1" s="1"/>
  <c r="AP46" i="1"/>
  <c r="AP47" i="1" s="1"/>
  <c r="AP54" i="1" s="1"/>
  <c r="AB46" i="1"/>
  <c r="AB47" i="1" s="1"/>
  <c r="AB54" i="1" s="1"/>
  <c r="Z46" i="1"/>
  <c r="Z47" i="1" s="1"/>
  <c r="Z54" i="1" s="1"/>
  <c r="P46" i="1"/>
  <c r="P47" i="1" s="1"/>
  <c r="P54" i="1" s="1"/>
  <c r="N46" i="1"/>
  <c r="N47" i="1" s="1"/>
  <c r="N54" i="1" s="1"/>
  <c r="L46" i="1"/>
  <c r="J46" i="1"/>
  <c r="J47" i="1" s="1"/>
  <c r="J54" i="1" s="1"/>
  <c r="AP45" i="1"/>
  <c r="AN45" i="1"/>
  <c r="AL45" i="1"/>
  <c r="AJ45" i="1"/>
  <c r="AF45" i="1"/>
  <c r="AD45" i="1"/>
  <c r="AB45" i="1"/>
  <c r="Z45" i="1"/>
  <c r="X45" i="1"/>
  <c r="V45" i="1"/>
  <c r="T45" i="1"/>
  <c r="R45" i="1"/>
  <c r="AH45" i="1" s="1"/>
  <c r="P45" i="1"/>
  <c r="N45" i="1"/>
  <c r="L45" i="1"/>
  <c r="J45" i="1"/>
  <c r="H45" i="1"/>
  <c r="F45" i="1"/>
  <c r="AR45" i="1" s="1"/>
  <c r="AH44" i="1"/>
  <c r="AR44" i="1" s="1"/>
  <c r="AP42" i="1"/>
  <c r="AN42" i="1"/>
  <c r="AN46" i="1" s="1"/>
  <c r="AN47" i="1" s="1"/>
  <c r="AN54" i="1" s="1"/>
  <c r="AL42" i="1"/>
  <c r="AL46" i="1" s="1"/>
  <c r="AL47" i="1" s="1"/>
  <c r="AL54" i="1" s="1"/>
  <c r="AJ42" i="1"/>
  <c r="AJ46" i="1" s="1"/>
  <c r="AJ47" i="1" s="1"/>
  <c r="AJ54" i="1" s="1"/>
  <c r="AF42" i="1"/>
  <c r="AF46" i="1" s="1"/>
  <c r="AF47" i="1" s="1"/>
  <c r="AF54" i="1" s="1"/>
  <c r="AD42" i="1"/>
  <c r="AD46" i="1" s="1"/>
  <c r="AD47" i="1" s="1"/>
  <c r="AD54" i="1" s="1"/>
  <c r="AB42" i="1"/>
  <c r="Z42" i="1"/>
  <c r="X42" i="1"/>
  <c r="X46" i="1" s="1"/>
  <c r="X47" i="1" s="1"/>
  <c r="X54" i="1" s="1"/>
  <c r="V42" i="1"/>
  <c r="V46" i="1" s="1"/>
  <c r="V47" i="1" s="1"/>
  <c r="V54" i="1" s="1"/>
  <c r="T42" i="1"/>
  <c r="T46" i="1" s="1"/>
  <c r="T47" i="1" s="1"/>
  <c r="T54" i="1" s="1"/>
  <c r="R42" i="1"/>
  <c r="R46" i="1" s="1"/>
  <c r="R47" i="1" s="1"/>
  <c r="R54" i="1" s="1"/>
  <c r="P42" i="1"/>
  <c r="N42" i="1"/>
  <c r="L42" i="1"/>
  <c r="J42" i="1"/>
  <c r="H42" i="1"/>
  <c r="H46" i="1" s="1"/>
  <c r="H47" i="1" s="1"/>
  <c r="H54" i="1" s="1"/>
  <c r="F42" i="1"/>
  <c r="F46" i="1" s="1"/>
  <c r="AH41" i="1"/>
  <c r="AR41" i="1" s="1"/>
  <c r="AN35" i="1"/>
  <c r="AL35" i="1"/>
  <c r="AJ35" i="1"/>
  <c r="X35" i="1"/>
  <c r="V35" i="1"/>
  <c r="T35" i="1"/>
  <c r="R35" i="1"/>
  <c r="H35" i="1"/>
  <c r="F35" i="1"/>
  <c r="AP34" i="1"/>
  <c r="AP35" i="1" s="1"/>
  <c r="AN34" i="1"/>
  <c r="AL34" i="1"/>
  <c r="AJ34" i="1"/>
  <c r="AF34" i="1"/>
  <c r="AF35" i="1" s="1"/>
  <c r="AD34" i="1"/>
  <c r="AD35" i="1" s="1"/>
  <c r="AB34" i="1"/>
  <c r="AB35" i="1" s="1"/>
  <c r="Z34" i="1"/>
  <c r="Z35" i="1" s="1"/>
  <c r="X34" i="1"/>
  <c r="V34" i="1"/>
  <c r="T34" i="1"/>
  <c r="R34" i="1"/>
  <c r="P34" i="1"/>
  <c r="P35" i="1" s="1"/>
  <c r="N34" i="1"/>
  <c r="N35" i="1" s="1"/>
  <c r="L34" i="1"/>
  <c r="L35" i="1" s="1"/>
  <c r="AH35" i="1" s="1"/>
  <c r="J34" i="1"/>
  <c r="J35" i="1" s="1"/>
  <c r="H34" i="1"/>
  <c r="F34" i="1"/>
  <c r="AH33" i="1"/>
  <c r="AR33" i="1" s="1"/>
  <c r="AH32" i="1"/>
  <c r="AR32" i="1" s="1"/>
  <c r="AR31" i="1"/>
  <c r="AH31" i="1"/>
  <c r="AH30" i="1"/>
  <c r="AR30" i="1" s="1"/>
  <c r="AH29" i="1"/>
  <c r="AR29" i="1" s="1"/>
  <c r="AP26" i="1"/>
  <c r="AN26" i="1"/>
  <c r="AL26" i="1"/>
  <c r="AB26" i="1"/>
  <c r="Z26" i="1"/>
  <c r="X26" i="1"/>
  <c r="V26" i="1"/>
  <c r="L26" i="1"/>
  <c r="J26" i="1"/>
  <c r="H26" i="1"/>
  <c r="F26" i="1"/>
  <c r="AP25" i="1"/>
  <c r="AN25" i="1"/>
  <c r="AL25" i="1"/>
  <c r="AJ25" i="1"/>
  <c r="AJ26" i="1" s="1"/>
  <c r="AF25" i="1"/>
  <c r="AF26" i="1" s="1"/>
  <c r="AD25" i="1"/>
  <c r="AH25" i="1" s="1"/>
  <c r="AB25" i="1"/>
  <c r="Z25" i="1"/>
  <c r="X25" i="1"/>
  <c r="V25" i="1"/>
  <c r="T25" i="1"/>
  <c r="T26" i="1" s="1"/>
  <c r="R25" i="1"/>
  <c r="R26" i="1" s="1"/>
  <c r="P25" i="1"/>
  <c r="P26" i="1" s="1"/>
  <c r="N25" i="1"/>
  <c r="N26" i="1" s="1"/>
  <c r="L25" i="1"/>
  <c r="J25" i="1"/>
  <c r="H25" i="1"/>
  <c r="F25" i="1"/>
  <c r="AH24" i="1"/>
  <c r="AR24" i="1" s="1"/>
  <c r="AR23" i="1"/>
  <c r="AH23" i="1"/>
  <c r="T20" i="1"/>
  <c r="R20" i="1"/>
  <c r="AP19" i="1"/>
  <c r="AN19" i="1"/>
  <c r="AL19" i="1"/>
  <c r="AJ19" i="1"/>
  <c r="AF19" i="1"/>
  <c r="AD19" i="1"/>
  <c r="AB19" i="1"/>
  <c r="Z19" i="1"/>
  <c r="X19" i="1"/>
  <c r="V19" i="1"/>
  <c r="V20" i="1" s="1"/>
  <c r="V36" i="1" s="1"/>
  <c r="T19" i="1"/>
  <c r="R19" i="1"/>
  <c r="P19" i="1"/>
  <c r="N19" i="1"/>
  <c r="L19" i="1"/>
  <c r="AH19" i="1" s="1"/>
  <c r="J19" i="1"/>
  <c r="H19" i="1"/>
  <c r="F19" i="1"/>
  <c r="AR19" i="1" s="1"/>
  <c r="AH18" i="1"/>
  <c r="AR18" i="1" s="1"/>
  <c r="AN16" i="1"/>
  <c r="AN20" i="1" s="1"/>
  <c r="AN36" i="1" s="1"/>
  <c r="AL16" i="1"/>
  <c r="AL20" i="1" s="1"/>
  <c r="AL36" i="1" s="1"/>
  <c r="AJ16" i="1"/>
  <c r="AJ20" i="1" s="1"/>
  <c r="AJ36" i="1" s="1"/>
  <c r="X16" i="1"/>
  <c r="X20" i="1" s="1"/>
  <c r="X36" i="1" s="1"/>
  <c r="V16" i="1"/>
  <c r="T16" i="1"/>
  <c r="R16" i="1"/>
  <c r="H16" i="1"/>
  <c r="H20" i="1" s="1"/>
  <c r="H36" i="1" s="1"/>
  <c r="F16" i="1"/>
  <c r="F20" i="1" s="1"/>
  <c r="AP15" i="1"/>
  <c r="AP16" i="1" s="1"/>
  <c r="AP20" i="1" s="1"/>
  <c r="AN15" i="1"/>
  <c r="AL15" i="1"/>
  <c r="AJ15" i="1"/>
  <c r="AF15" i="1"/>
  <c r="AF16" i="1" s="1"/>
  <c r="AF20" i="1" s="1"/>
  <c r="AF36" i="1" s="1"/>
  <c r="AD15" i="1"/>
  <c r="AD16" i="1" s="1"/>
  <c r="AD20" i="1" s="1"/>
  <c r="AB15" i="1"/>
  <c r="AB16" i="1" s="1"/>
  <c r="AB20" i="1" s="1"/>
  <c r="AB36" i="1" s="1"/>
  <c r="Z15" i="1"/>
  <c r="Z16" i="1" s="1"/>
  <c r="Z20" i="1" s="1"/>
  <c r="Z36" i="1" s="1"/>
  <c r="X15" i="1"/>
  <c r="V15" i="1"/>
  <c r="T15" i="1"/>
  <c r="R15" i="1"/>
  <c r="P15" i="1"/>
  <c r="P16" i="1" s="1"/>
  <c r="P20" i="1" s="1"/>
  <c r="P36" i="1" s="1"/>
  <c r="N15" i="1"/>
  <c r="N16" i="1" s="1"/>
  <c r="N20" i="1" s="1"/>
  <c r="N36" i="1" s="1"/>
  <c r="L15" i="1"/>
  <c r="AH15" i="1" s="1"/>
  <c r="J15" i="1"/>
  <c r="AR15" i="1" s="1"/>
  <c r="H15" i="1"/>
  <c r="F15" i="1"/>
  <c r="AH14" i="1"/>
  <c r="AR14" i="1" s="1"/>
  <c r="AH13" i="1"/>
  <c r="AR13" i="1" s="1"/>
  <c r="AH12" i="1"/>
  <c r="AR12" i="1" s="1"/>
  <c r="AH11" i="1"/>
  <c r="AR11" i="1" s="1"/>
  <c r="AH10" i="1"/>
  <c r="AR10" i="1" s="1"/>
  <c r="AH9" i="1"/>
  <c r="AR9" i="1" s="1"/>
  <c r="AH8" i="1"/>
  <c r="AR8" i="1" s="1"/>
  <c r="AH6" i="1"/>
  <c r="AR6" i="1" s="1"/>
  <c r="AR35" i="1" l="1"/>
  <c r="T36" i="1"/>
  <c r="R36" i="1"/>
  <c r="F36" i="1"/>
  <c r="F47" i="1"/>
  <c r="AR53" i="1"/>
  <c r="AH46" i="1"/>
  <c r="AR46" i="1" s="1"/>
  <c r="AP36" i="1"/>
  <c r="AR25" i="1"/>
  <c r="J16" i="1"/>
  <c r="J20" i="1" s="1"/>
  <c r="J36" i="1" s="1"/>
  <c r="AD26" i="1"/>
  <c r="AD36" i="1" s="1"/>
  <c r="AH34" i="1"/>
  <c r="L16" i="1"/>
  <c r="L47" i="1"/>
  <c r="AH42" i="1"/>
  <c r="AR42" i="1" s="1"/>
  <c r="AR34" i="1"/>
  <c r="AH26" i="1" l="1"/>
  <c r="AR26" i="1" s="1"/>
  <c r="F54" i="1"/>
  <c r="L54" i="1"/>
  <c r="AH54" i="1" s="1"/>
  <c r="AH47" i="1"/>
  <c r="AR47" i="1" s="1"/>
  <c r="AR16" i="1"/>
  <c r="L20" i="1"/>
  <c r="AH16" i="1"/>
  <c r="AH20" i="1" l="1"/>
  <c r="AR20" i="1" s="1"/>
  <c r="L36" i="1"/>
  <c r="AH36" i="1" s="1"/>
  <c r="AR36" i="1" s="1"/>
  <c r="AR54" i="1"/>
</calcChain>
</file>

<file path=xl/sharedStrings.xml><?xml version="1.0" encoding="utf-8"?>
<sst xmlns="http://schemas.openxmlformats.org/spreadsheetml/2006/main" count="83" uniqueCount="73">
  <si>
    <t>Bill Mee Park</t>
  </si>
  <si>
    <t>Bottle Depot</t>
  </si>
  <si>
    <t>Community Dock</t>
  </si>
  <si>
    <t>(DIRA)</t>
  </si>
  <si>
    <t>Administration</t>
  </si>
  <si>
    <t>Climate Action</t>
  </si>
  <si>
    <t>DW Boat Launch</t>
  </si>
  <si>
    <t>Graham Lake Dock</t>
  </si>
  <si>
    <t>Internet Committee</t>
  </si>
  <si>
    <t>Marine Guardians</t>
  </si>
  <si>
    <t>Parks</t>
  </si>
  <si>
    <t>Pesticide Awareness</t>
  </si>
  <si>
    <t>Recreation Grants</t>
  </si>
  <si>
    <t>Sailing Club</t>
  </si>
  <si>
    <t>Trails</t>
  </si>
  <si>
    <t>Total DIRA</t>
  </si>
  <si>
    <t>Eliminations</t>
  </si>
  <si>
    <t>Old School</t>
  </si>
  <si>
    <t>Waste Management</t>
  </si>
  <si>
    <t>Unclassified</t>
  </si>
  <si>
    <t>TOTAL</t>
  </si>
  <si>
    <t>ASSETS</t>
  </si>
  <si>
    <t>Current Assets</t>
  </si>
  <si>
    <t>Chequing/Savings</t>
  </si>
  <si>
    <t>10950 · Cash in Drawer</t>
  </si>
  <si>
    <t>12000 · Bank Accounts</t>
  </si>
  <si>
    <t>12001 · DIRA  Admin</t>
  </si>
  <si>
    <t>12002 · Community Dock Bank</t>
  </si>
  <si>
    <t>12004 · Bill Mee Park</t>
  </si>
  <si>
    <t>12005 · Old School</t>
  </si>
  <si>
    <t>12006 · Waste Management</t>
  </si>
  <si>
    <t>12007 · Bottle Depot</t>
  </si>
  <si>
    <t>12008 · Climate Action Committee</t>
  </si>
  <si>
    <t>Total 12000 · Bank Accounts</t>
  </si>
  <si>
    <t>Total Chequing/Savings</t>
  </si>
  <si>
    <t>Accounts Receivable</t>
  </si>
  <si>
    <t>11000 · Accounts Receivable</t>
  </si>
  <si>
    <t>Total Accounts Receivable</t>
  </si>
  <si>
    <t>Total Current Assets</t>
  </si>
  <si>
    <t>Fixed Assets</t>
  </si>
  <si>
    <t>15100 · Fixed Assets</t>
  </si>
  <si>
    <t>15200 · Buildings, Improvements, Dock</t>
  </si>
  <si>
    <t>17200 · Accum Depr - Bldg, Imp, Dock</t>
  </si>
  <si>
    <t>Total 15100 · Fixed Assets</t>
  </si>
  <si>
    <t>Total Fixed Assets</t>
  </si>
  <si>
    <t>Other Assets</t>
  </si>
  <si>
    <t>16600 · Long-Term Investments</t>
  </si>
  <si>
    <t>16601 · Community Dock Investments</t>
  </si>
  <si>
    <t>16602 · Old School Investments</t>
  </si>
  <si>
    <t>16603 · Community Dock Bond</t>
  </si>
  <si>
    <t>16605 · Long Term Investments Share Cap</t>
  </si>
  <si>
    <t>16600 · Long-Term Investments - Other</t>
  </si>
  <si>
    <t>Total 16600 · Long-Term Investments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</si>
  <si>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</si>
  <si>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</si>
  <si>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</si>
  <si>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</si>
  <si>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</si>
  <si>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</si>
  <si>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20000 · Accounts Payable</t>
  </si>
  <si>
    <t>Total Accounts Payable</t>
  </si>
  <si>
    <t>Other Current Liabilities</t>
  </si>
  <si>
    <t>24000 · Payroll Liabilities</t>
  </si>
  <si>
    <t>Total Other Current Liabilities</t>
  </si>
  <si>
    <t>Total Current Liabilities</t>
  </si>
  <si>
    <t>Total Liabilities</t>
  </si>
  <si>
    <t>Equity</t>
  </si>
  <si>
    <t>31500 · Temp. Restricted Net Assets</t>
  </si>
  <si>
    <t>31750 · Net Capital Assets</t>
  </si>
  <si>
    <t>32000 · Unrestricted Funds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</si>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</sst>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0" borderId="0" xfId="0" applyNumberFormat="1" applyFont="1"/>
    <xf numFmtId="39" fontId="2" fillId="0" borderId="0" xfId="0" applyNumberFormat="1" applyFont="1"/>
    <xf numFmtId="49" fontId="2" fillId="0" borderId="0" xfId="0" applyNumberFormat="1" applyFont="1"/>
    <xf numFmtId="39" fontId="2" fillId="0" borderId="3" xfId="0" applyNumberFormat="1" applyFont="1" applyBorder="1"/>
    <xf numFmtId="39" fontId="2" fillId="0" borderId="4" xfId="0" applyNumberFormat="1" applyFont="1" applyBorder="1"/>
    <xf numFmtId="39" fontId="1" fillId="0" borderId="5" xfId="0" applyNumberFormat="1" applyFont="1" applyBorder="1"/>
    <xf numFmtId="0" fontId="1" fillId="0" borderId="0" xfId="0" applyFont="1"/>
    <xf numFmtId="39" fontId="2" fillId="0" borderId="2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0"/>
  <sheetViews>
    <sheetView showGridLines="0" zoomScale="84" zoomScaleNormal="84" workbookViewId="0">
      <selection activeCell="F32" sqref="F32"/>
    </sheetView>
  </sheetViews>
  <sheetFormatPr baseColWidth="10" defaultColWidth="8.83203125" defaultRowHeight="15" x14ac:dyDescent="0.2"/>
  <cols>
    <col min="1" max="1" width="3" style="13" customWidth="1"/>
    <col min="2" max="2" width="4.1640625" style="13" customWidth="1"/>
    <col min="3" max="3" width="54" style="13" customWidth="1"/>
    <col min="4" max="4" width="3.6640625" style="13" customWidth="1"/>
    <col min="5" max="5" width="90.33203125" style="13" customWidth="1"/>
    <col min="6" max="7" width="8.83203125" style="13"/>
    <col min="8" max="8" width="15.5" style="13" customWidth="1"/>
    <col min="9" max="9" width="5.1640625" style="13" customWidth="1"/>
    <col min="10" max="11" width="8.83203125" style="13"/>
    <col min="12" max="12" width="3" style="13" customWidth="1"/>
    <col min="13" max="15" width="8.83203125" style="13"/>
    <col min="16" max="16" width="7" style="13" customWidth="1"/>
    <col min="17" max="256" width="8.83203125" style="13"/>
    <col min="257" max="257" width="3" style="13" customWidth="1"/>
    <col min="258" max="258" width="4.1640625" style="13" customWidth="1"/>
    <col min="259" max="259" width="54" style="13" customWidth="1"/>
    <col min="260" max="260" width="3.6640625" style="13" customWidth="1"/>
    <col min="261" max="261" width="90.33203125" style="13" customWidth="1"/>
    <col min="262" max="263" width="8.83203125" style="13"/>
    <col min="264" max="264" width="15.5" style="13" customWidth="1"/>
    <col min="265" max="265" width="5.1640625" style="13" customWidth="1"/>
    <col min="266" max="267" width="8.83203125" style="13"/>
    <col min="268" max="268" width="3" style="13" customWidth="1"/>
    <col min="269" max="271" width="8.83203125" style="13"/>
    <col min="272" max="272" width="7" style="13" customWidth="1"/>
    <col min="273" max="512" width="8.83203125" style="13"/>
    <col min="513" max="513" width="3" style="13" customWidth="1"/>
    <col min="514" max="514" width="4.1640625" style="13" customWidth="1"/>
    <col min="515" max="515" width="54" style="13" customWidth="1"/>
    <col min="516" max="516" width="3.6640625" style="13" customWidth="1"/>
    <col min="517" max="517" width="90.33203125" style="13" customWidth="1"/>
    <col min="518" max="519" width="8.83203125" style="13"/>
    <col min="520" max="520" width="15.5" style="13" customWidth="1"/>
    <col min="521" max="521" width="5.1640625" style="13" customWidth="1"/>
    <col min="522" max="523" width="8.83203125" style="13"/>
    <col min="524" max="524" width="3" style="13" customWidth="1"/>
    <col min="525" max="527" width="8.83203125" style="13"/>
    <col min="528" max="528" width="7" style="13" customWidth="1"/>
    <col min="529" max="768" width="8.83203125" style="13"/>
    <col min="769" max="769" width="3" style="13" customWidth="1"/>
    <col min="770" max="770" width="4.1640625" style="13" customWidth="1"/>
    <col min="771" max="771" width="54" style="13" customWidth="1"/>
    <col min="772" max="772" width="3.6640625" style="13" customWidth="1"/>
    <col min="773" max="773" width="90.33203125" style="13" customWidth="1"/>
    <col min="774" max="775" width="8.83203125" style="13"/>
    <col min="776" max="776" width="15.5" style="13" customWidth="1"/>
    <col min="777" max="777" width="5.1640625" style="13" customWidth="1"/>
    <col min="778" max="779" width="8.83203125" style="13"/>
    <col min="780" max="780" width="3" style="13" customWidth="1"/>
    <col min="781" max="783" width="8.83203125" style="13"/>
    <col min="784" max="784" width="7" style="13" customWidth="1"/>
    <col min="785" max="1024" width="8.83203125" style="13"/>
    <col min="1025" max="1025" width="3" style="13" customWidth="1"/>
    <col min="1026" max="1026" width="4.1640625" style="13" customWidth="1"/>
    <col min="1027" max="1027" width="54" style="13" customWidth="1"/>
    <col min="1028" max="1028" width="3.6640625" style="13" customWidth="1"/>
    <col min="1029" max="1029" width="90.33203125" style="13" customWidth="1"/>
    <col min="1030" max="1031" width="8.83203125" style="13"/>
    <col min="1032" max="1032" width="15.5" style="13" customWidth="1"/>
    <col min="1033" max="1033" width="5.1640625" style="13" customWidth="1"/>
    <col min="1034" max="1035" width="8.83203125" style="13"/>
    <col min="1036" max="1036" width="3" style="13" customWidth="1"/>
    <col min="1037" max="1039" width="8.83203125" style="13"/>
    <col min="1040" max="1040" width="7" style="13" customWidth="1"/>
    <col min="1041" max="1280" width="8.83203125" style="13"/>
    <col min="1281" max="1281" width="3" style="13" customWidth="1"/>
    <col min="1282" max="1282" width="4.1640625" style="13" customWidth="1"/>
    <col min="1283" max="1283" width="54" style="13" customWidth="1"/>
    <col min="1284" max="1284" width="3.6640625" style="13" customWidth="1"/>
    <col min="1285" max="1285" width="90.33203125" style="13" customWidth="1"/>
    <col min="1286" max="1287" width="8.83203125" style="13"/>
    <col min="1288" max="1288" width="15.5" style="13" customWidth="1"/>
    <col min="1289" max="1289" width="5.1640625" style="13" customWidth="1"/>
    <col min="1290" max="1291" width="8.83203125" style="13"/>
    <col min="1292" max="1292" width="3" style="13" customWidth="1"/>
    <col min="1293" max="1295" width="8.83203125" style="13"/>
    <col min="1296" max="1296" width="7" style="13" customWidth="1"/>
    <col min="1297" max="1536" width="8.83203125" style="13"/>
    <col min="1537" max="1537" width="3" style="13" customWidth="1"/>
    <col min="1538" max="1538" width="4.1640625" style="13" customWidth="1"/>
    <col min="1539" max="1539" width="54" style="13" customWidth="1"/>
    <col min="1540" max="1540" width="3.6640625" style="13" customWidth="1"/>
    <col min="1541" max="1541" width="90.33203125" style="13" customWidth="1"/>
    <col min="1542" max="1543" width="8.83203125" style="13"/>
    <col min="1544" max="1544" width="15.5" style="13" customWidth="1"/>
    <col min="1545" max="1545" width="5.1640625" style="13" customWidth="1"/>
    <col min="1546" max="1547" width="8.83203125" style="13"/>
    <col min="1548" max="1548" width="3" style="13" customWidth="1"/>
    <col min="1549" max="1551" width="8.83203125" style="13"/>
    <col min="1552" max="1552" width="7" style="13" customWidth="1"/>
    <col min="1553" max="1792" width="8.83203125" style="13"/>
    <col min="1793" max="1793" width="3" style="13" customWidth="1"/>
    <col min="1794" max="1794" width="4.1640625" style="13" customWidth="1"/>
    <col min="1795" max="1795" width="54" style="13" customWidth="1"/>
    <col min="1796" max="1796" width="3.6640625" style="13" customWidth="1"/>
    <col min="1797" max="1797" width="90.33203125" style="13" customWidth="1"/>
    <col min="1798" max="1799" width="8.83203125" style="13"/>
    <col min="1800" max="1800" width="15.5" style="13" customWidth="1"/>
    <col min="1801" max="1801" width="5.1640625" style="13" customWidth="1"/>
    <col min="1802" max="1803" width="8.83203125" style="13"/>
    <col min="1804" max="1804" width="3" style="13" customWidth="1"/>
    <col min="1805" max="1807" width="8.83203125" style="13"/>
    <col min="1808" max="1808" width="7" style="13" customWidth="1"/>
    <col min="1809" max="2048" width="8.83203125" style="13"/>
    <col min="2049" max="2049" width="3" style="13" customWidth="1"/>
    <col min="2050" max="2050" width="4.1640625" style="13" customWidth="1"/>
    <col min="2051" max="2051" width="54" style="13" customWidth="1"/>
    <col min="2052" max="2052" width="3.6640625" style="13" customWidth="1"/>
    <col min="2053" max="2053" width="90.33203125" style="13" customWidth="1"/>
    <col min="2054" max="2055" width="8.83203125" style="13"/>
    <col min="2056" max="2056" width="15.5" style="13" customWidth="1"/>
    <col min="2057" max="2057" width="5.1640625" style="13" customWidth="1"/>
    <col min="2058" max="2059" width="8.83203125" style="13"/>
    <col min="2060" max="2060" width="3" style="13" customWidth="1"/>
    <col min="2061" max="2063" width="8.83203125" style="13"/>
    <col min="2064" max="2064" width="7" style="13" customWidth="1"/>
    <col min="2065" max="2304" width="8.83203125" style="13"/>
    <col min="2305" max="2305" width="3" style="13" customWidth="1"/>
    <col min="2306" max="2306" width="4.1640625" style="13" customWidth="1"/>
    <col min="2307" max="2307" width="54" style="13" customWidth="1"/>
    <col min="2308" max="2308" width="3.6640625" style="13" customWidth="1"/>
    <col min="2309" max="2309" width="90.33203125" style="13" customWidth="1"/>
    <col min="2310" max="2311" width="8.83203125" style="13"/>
    <col min="2312" max="2312" width="15.5" style="13" customWidth="1"/>
    <col min="2313" max="2313" width="5.1640625" style="13" customWidth="1"/>
    <col min="2314" max="2315" width="8.83203125" style="13"/>
    <col min="2316" max="2316" width="3" style="13" customWidth="1"/>
    <col min="2317" max="2319" width="8.83203125" style="13"/>
    <col min="2320" max="2320" width="7" style="13" customWidth="1"/>
    <col min="2321" max="2560" width="8.83203125" style="13"/>
    <col min="2561" max="2561" width="3" style="13" customWidth="1"/>
    <col min="2562" max="2562" width="4.1640625" style="13" customWidth="1"/>
    <col min="2563" max="2563" width="54" style="13" customWidth="1"/>
    <col min="2564" max="2564" width="3.6640625" style="13" customWidth="1"/>
    <col min="2565" max="2565" width="90.33203125" style="13" customWidth="1"/>
    <col min="2566" max="2567" width="8.83203125" style="13"/>
    <col min="2568" max="2568" width="15.5" style="13" customWidth="1"/>
    <col min="2569" max="2569" width="5.1640625" style="13" customWidth="1"/>
    <col min="2570" max="2571" width="8.83203125" style="13"/>
    <col min="2572" max="2572" width="3" style="13" customWidth="1"/>
    <col min="2573" max="2575" width="8.83203125" style="13"/>
    <col min="2576" max="2576" width="7" style="13" customWidth="1"/>
    <col min="2577" max="2816" width="8.83203125" style="13"/>
    <col min="2817" max="2817" width="3" style="13" customWidth="1"/>
    <col min="2818" max="2818" width="4.1640625" style="13" customWidth="1"/>
    <col min="2819" max="2819" width="54" style="13" customWidth="1"/>
    <col min="2820" max="2820" width="3.6640625" style="13" customWidth="1"/>
    <col min="2821" max="2821" width="90.33203125" style="13" customWidth="1"/>
    <col min="2822" max="2823" width="8.83203125" style="13"/>
    <col min="2824" max="2824" width="15.5" style="13" customWidth="1"/>
    <col min="2825" max="2825" width="5.1640625" style="13" customWidth="1"/>
    <col min="2826" max="2827" width="8.83203125" style="13"/>
    <col min="2828" max="2828" width="3" style="13" customWidth="1"/>
    <col min="2829" max="2831" width="8.83203125" style="13"/>
    <col min="2832" max="2832" width="7" style="13" customWidth="1"/>
    <col min="2833" max="3072" width="8.83203125" style="13"/>
    <col min="3073" max="3073" width="3" style="13" customWidth="1"/>
    <col min="3074" max="3074" width="4.1640625" style="13" customWidth="1"/>
    <col min="3075" max="3075" width="54" style="13" customWidth="1"/>
    <col min="3076" max="3076" width="3.6640625" style="13" customWidth="1"/>
    <col min="3077" max="3077" width="90.33203125" style="13" customWidth="1"/>
    <col min="3078" max="3079" width="8.83203125" style="13"/>
    <col min="3080" max="3080" width="15.5" style="13" customWidth="1"/>
    <col min="3081" max="3081" width="5.1640625" style="13" customWidth="1"/>
    <col min="3082" max="3083" width="8.83203125" style="13"/>
    <col min="3084" max="3084" width="3" style="13" customWidth="1"/>
    <col min="3085" max="3087" width="8.83203125" style="13"/>
    <col min="3088" max="3088" width="7" style="13" customWidth="1"/>
    <col min="3089" max="3328" width="8.83203125" style="13"/>
    <col min="3329" max="3329" width="3" style="13" customWidth="1"/>
    <col min="3330" max="3330" width="4.1640625" style="13" customWidth="1"/>
    <col min="3331" max="3331" width="54" style="13" customWidth="1"/>
    <col min="3332" max="3332" width="3.6640625" style="13" customWidth="1"/>
    <col min="3333" max="3333" width="90.33203125" style="13" customWidth="1"/>
    <col min="3334" max="3335" width="8.83203125" style="13"/>
    <col min="3336" max="3336" width="15.5" style="13" customWidth="1"/>
    <col min="3337" max="3337" width="5.1640625" style="13" customWidth="1"/>
    <col min="3338" max="3339" width="8.83203125" style="13"/>
    <col min="3340" max="3340" width="3" style="13" customWidth="1"/>
    <col min="3341" max="3343" width="8.83203125" style="13"/>
    <col min="3344" max="3344" width="7" style="13" customWidth="1"/>
    <col min="3345" max="3584" width="8.83203125" style="13"/>
    <col min="3585" max="3585" width="3" style="13" customWidth="1"/>
    <col min="3586" max="3586" width="4.1640625" style="13" customWidth="1"/>
    <col min="3587" max="3587" width="54" style="13" customWidth="1"/>
    <col min="3588" max="3588" width="3.6640625" style="13" customWidth="1"/>
    <col min="3589" max="3589" width="90.33203125" style="13" customWidth="1"/>
    <col min="3590" max="3591" width="8.83203125" style="13"/>
    <col min="3592" max="3592" width="15.5" style="13" customWidth="1"/>
    <col min="3593" max="3593" width="5.1640625" style="13" customWidth="1"/>
    <col min="3594" max="3595" width="8.83203125" style="13"/>
    <col min="3596" max="3596" width="3" style="13" customWidth="1"/>
    <col min="3597" max="3599" width="8.83203125" style="13"/>
    <col min="3600" max="3600" width="7" style="13" customWidth="1"/>
    <col min="3601" max="3840" width="8.83203125" style="13"/>
    <col min="3841" max="3841" width="3" style="13" customWidth="1"/>
    <col min="3842" max="3842" width="4.1640625" style="13" customWidth="1"/>
    <col min="3843" max="3843" width="54" style="13" customWidth="1"/>
    <col min="3844" max="3844" width="3.6640625" style="13" customWidth="1"/>
    <col min="3845" max="3845" width="90.33203125" style="13" customWidth="1"/>
    <col min="3846" max="3847" width="8.83203125" style="13"/>
    <col min="3848" max="3848" width="15.5" style="13" customWidth="1"/>
    <col min="3849" max="3849" width="5.1640625" style="13" customWidth="1"/>
    <col min="3850" max="3851" width="8.83203125" style="13"/>
    <col min="3852" max="3852" width="3" style="13" customWidth="1"/>
    <col min="3853" max="3855" width="8.83203125" style="13"/>
    <col min="3856" max="3856" width="7" style="13" customWidth="1"/>
    <col min="3857" max="4096" width="8.83203125" style="13"/>
    <col min="4097" max="4097" width="3" style="13" customWidth="1"/>
    <col min="4098" max="4098" width="4.1640625" style="13" customWidth="1"/>
    <col min="4099" max="4099" width="54" style="13" customWidth="1"/>
    <col min="4100" max="4100" width="3.6640625" style="13" customWidth="1"/>
    <col min="4101" max="4101" width="90.33203125" style="13" customWidth="1"/>
    <col min="4102" max="4103" width="8.83203125" style="13"/>
    <col min="4104" max="4104" width="15.5" style="13" customWidth="1"/>
    <col min="4105" max="4105" width="5.1640625" style="13" customWidth="1"/>
    <col min="4106" max="4107" width="8.83203125" style="13"/>
    <col min="4108" max="4108" width="3" style="13" customWidth="1"/>
    <col min="4109" max="4111" width="8.83203125" style="13"/>
    <col min="4112" max="4112" width="7" style="13" customWidth="1"/>
    <col min="4113" max="4352" width="8.83203125" style="13"/>
    <col min="4353" max="4353" width="3" style="13" customWidth="1"/>
    <col min="4354" max="4354" width="4.1640625" style="13" customWidth="1"/>
    <col min="4355" max="4355" width="54" style="13" customWidth="1"/>
    <col min="4356" max="4356" width="3.6640625" style="13" customWidth="1"/>
    <col min="4357" max="4357" width="90.33203125" style="13" customWidth="1"/>
    <col min="4358" max="4359" width="8.83203125" style="13"/>
    <col min="4360" max="4360" width="15.5" style="13" customWidth="1"/>
    <col min="4361" max="4361" width="5.1640625" style="13" customWidth="1"/>
    <col min="4362" max="4363" width="8.83203125" style="13"/>
    <col min="4364" max="4364" width="3" style="13" customWidth="1"/>
    <col min="4365" max="4367" width="8.83203125" style="13"/>
    <col min="4368" max="4368" width="7" style="13" customWidth="1"/>
    <col min="4369" max="4608" width="8.83203125" style="13"/>
    <col min="4609" max="4609" width="3" style="13" customWidth="1"/>
    <col min="4610" max="4610" width="4.1640625" style="13" customWidth="1"/>
    <col min="4611" max="4611" width="54" style="13" customWidth="1"/>
    <col min="4612" max="4612" width="3.6640625" style="13" customWidth="1"/>
    <col min="4613" max="4613" width="90.33203125" style="13" customWidth="1"/>
    <col min="4614" max="4615" width="8.83203125" style="13"/>
    <col min="4616" max="4616" width="15.5" style="13" customWidth="1"/>
    <col min="4617" max="4617" width="5.1640625" style="13" customWidth="1"/>
    <col min="4618" max="4619" width="8.83203125" style="13"/>
    <col min="4620" max="4620" width="3" style="13" customWidth="1"/>
    <col min="4621" max="4623" width="8.83203125" style="13"/>
    <col min="4624" max="4624" width="7" style="13" customWidth="1"/>
    <col min="4625" max="4864" width="8.83203125" style="13"/>
    <col min="4865" max="4865" width="3" style="13" customWidth="1"/>
    <col min="4866" max="4866" width="4.1640625" style="13" customWidth="1"/>
    <col min="4867" max="4867" width="54" style="13" customWidth="1"/>
    <col min="4868" max="4868" width="3.6640625" style="13" customWidth="1"/>
    <col min="4869" max="4869" width="90.33203125" style="13" customWidth="1"/>
    <col min="4870" max="4871" width="8.83203125" style="13"/>
    <col min="4872" max="4872" width="15.5" style="13" customWidth="1"/>
    <col min="4873" max="4873" width="5.1640625" style="13" customWidth="1"/>
    <col min="4874" max="4875" width="8.83203125" style="13"/>
    <col min="4876" max="4876" width="3" style="13" customWidth="1"/>
    <col min="4877" max="4879" width="8.83203125" style="13"/>
    <col min="4880" max="4880" width="7" style="13" customWidth="1"/>
    <col min="4881" max="5120" width="8.83203125" style="13"/>
    <col min="5121" max="5121" width="3" style="13" customWidth="1"/>
    <col min="5122" max="5122" width="4.1640625" style="13" customWidth="1"/>
    <col min="5123" max="5123" width="54" style="13" customWidth="1"/>
    <col min="5124" max="5124" width="3.6640625" style="13" customWidth="1"/>
    <col min="5125" max="5125" width="90.33203125" style="13" customWidth="1"/>
    <col min="5126" max="5127" width="8.83203125" style="13"/>
    <col min="5128" max="5128" width="15.5" style="13" customWidth="1"/>
    <col min="5129" max="5129" width="5.1640625" style="13" customWidth="1"/>
    <col min="5130" max="5131" width="8.83203125" style="13"/>
    <col min="5132" max="5132" width="3" style="13" customWidth="1"/>
    <col min="5133" max="5135" width="8.83203125" style="13"/>
    <col min="5136" max="5136" width="7" style="13" customWidth="1"/>
    <col min="5137" max="5376" width="8.83203125" style="13"/>
    <col min="5377" max="5377" width="3" style="13" customWidth="1"/>
    <col min="5378" max="5378" width="4.1640625" style="13" customWidth="1"/>
    <col min="5379" max="5379" width="54" style="13" customWidth="1"/>
    <col min="5380" max="5380" width="3.6640625" style="13" customWidth="1"/>
    <col min="5381" max="5381" width="90.33203125" style="13" customWidth="1"/>
    <col min="5382" max="5383" width="8.83203125" style="13"/>
    <col min="5384" max="5384" width="15.5" style="13" customWidth="1"/>
    <col min="5385" max="5385" width="5.1640625" style="13" customWidth="1"/>
    <col min="5386" max="5387" width="8.83203125" style="13"/>
    <col min="5388" max="5388" width="3" style="13" customWidth="1"/>
    <col min="5389" max="5391" width="8.83203125" style="13"/>
    <col min="5392" max="5392" width="7" style="13" customWidth="1"/>
    <col min="5393" max="5632" width="8.83203125" style="13"/>
    <col min="5633" max="5633" width="3" style="13" customWidth="1"/>
    <col min="5634" max="5634" width="4.1640625" style="13" customWidth="1"/>
    <col min="5635" max="5635" width="54" style="13" customWidth="1"/>
    <col min="5636" max="5636" width="3.6640625" style="13" customWidth="1"/>
    <col min="5637" max="5637" width="90.33203125" style="13" customWidth="1"/>
    <col min="5638" max="5639" width="8.83203125" style="13"/>
    <col min="5640" max="5640" width="15.5" style="13" customWidth="1"/>
    <col min="5641" max="5641" width="5.1640625" style="13" customWidth="1"/>
    <col min="5642" max="5643" width="8.83203125" style="13"/>
    <col min="5644" max="5644" width="3" style="13" customWidth="1"/>
    <col min="5645" max="5647" width="8.83203125" style="13"/>
    <col min="5648" max="5648" width="7" style="13" customWidth="1"/>
    <col min="5649" max="5888" width="8.83203125" style="13"/>
    <col min="5889" max="5889" width="3" style="13" customWidth="1"/>
    <col min="5890" max="5890" width="4.1640625" style="13" customWidth="1"/>
    <col min="5891" max="5891" width="54" style="13" customWidth="1"/>
    <col min="5892" max="5892" width="3.6640625" style="13" customWidth="1"/>
    <col min="5893" max="5893" width="90.33203125" style="13" customWidth="1"/>
    <col min="5894" max="5895" width="8.83203125" style="13"/>
    <col min="5896" max="5896" width="15.5" style="13" customWidth="1"/>
    <col min="5897" max="5897" width="5.1640625" style="13" customWidth="1"/>
    <col min="5898" max="5899" width="8.83203125" style="13"/>
    <col min="5900" max="5900" width="3" style="13" customWidth="1"/>
    <col min="5901" max="5903" width="8.83203125" style="13"/>
    <col min="5904" max="5904" width="7" style="13" customWidth="1"/>
    <col min="5905" max="6144" width="8.83203125" style="13"/>
    <col min="6145" max="6145" width="3" style="13" customWidth="1"/>
    <col min="6146" max="6146" width="4.1640625" style="13" customWidth="1"/>
    <col min="6147" max="6147" width="54" style="13" customWidth="1"/>
    <col min="6148" max="6148" width="3.6640625" style="13" customWidth="1"/>
    <col min="6149" max="6149" width="90.33203125" style="13" customWidth="1"/>
    <col min="6150" max="6151" width="8.83203125" style="13"/>
    <col min="6152" max="6152" width="15.5" style="13" customWidth="1"/>
    <col min="6153" max="6153" width="5.1640625" style="13" customWidth="1"/>
    <col min="6154" max="6155" width="8.83203125" style="13"/>
    <col min="6156" max="6156" width="3" style="13" customWidth="1"/>
    <col min="6157" max="6159" width="8.83203125" style="13"/>
    <col min="6160" max="6160" width="7" style="13" customWidth="1"/>
    <col min="6161" max="6400" width="8.83203125" style="13"/>
    <col min="6401" max="6401" width="3" style="13" customWidth="1"/>
    <col min="6402" max="6402" width="4.1640625" style="13" customWidth="1"/>
    <col min="6403" max="6403" width="54" style="13" customWidth="1"/>
    <col min="6404" max="6404" width="3.6640625" style="13" customWidth="1"/>
    <col min="6405" max="6405" width="90.33203125" style="13" customWidth="1"/>
    <col min="6406" max="6407" width="8.83203125" style="13"/>
    <col min="6408" max="6408" width="15.5" style="13" customWidth="1"/>
    <col min="6409" max="6409" width="5.1640625" style="13" customWidth="1"/>
    <col min="6410" max="6411" width="8.83203125" style="13"/>
    <col min="6412" max="6412" width="3" style="13" customWidth="1"/>
    <col min="6413" max="6415" width="8.83203125" style="13"/>
    <col min="6416" max="6416" width="7" style="13" customWidth="1"/>
    <col min="6417" max="6656" width="8.83203125" style="13"/>
    <col min="6657" max="6657" width="3" style="13" customWidth="1"/>
    <col min="6658" max="6658" width="4.1640625" style="13" customWidth="1"/>
    <col min="6659" max="6659" width="54" style="13" customWidth="1"/>
    <col min="6660" max="6660" width="3.6640625" style="13" customWidth="1"/>
    <col min="6661" max="6661" width="90.33203125" style="13" customWidth="1"/>
    <col min="6662" max="6663" width="8.83203125" style="13"/>
    <col min="6664" max="6664" width="15.5" style="13" customWidth="1"/>
    <col min="6665" max="6665" width="5.1640625" style="13" customWidth="1"/>
    <col min="6666" max="6667" width="8.83203125" style="13"/>
    <col min="6668" max="6668" width="3" style="13" customWidth="1"/>
    <col min="6669" max="6671" width="8.83203125" style="13"/>
    <col min="6672" max="6672" width="7" style="13" customWidth="1"/>
    <col min="6673" max="6912" width="8.83203125" style="13"/>
    <col min="6913" max="6913" width="3" style="13" customWidth="1"/>
    <col min="6914" max="6914" width="4.1640625" style="13" customWidth="1"/>
    <col min="6915" max="6915" width="54" style="13" customWidth="1"/>
    <col min="6916" max="6916" width="3.6640625" style="13" customWidth="1"/>
    <col min="6917" max="6917" width="90.33203125" style="13" customWidth="1"/>
    <col min="6918" max="6919" width="8.83203125" style="13"/>
    <col min="6920" max="6920" width="15.5" style="13" customWidth="1"/>
    <col min="6921" max="6921" width="5.1640625" style="13" customWidth="1"/>
    <col min="6922" max="6923" width="8.83203125" style="13"/>
    <col min="6924" max="6924" width="3" style="13" customWidth="1"/>
    <col min="6925" max="6927" width="8.83203125" style="13"/>
    <col min="6928" max="6928" width="7" style="13" customWidth="1"/>
    <col min="6929" max="7168" width="8.83203125" style="13"/>
    <col min="7169" max="7169" width="3" style="13" customWidth="1"/>
    <col min="7170" max="7170" width="4.1640625" style="13" customWidth="1"/>
    <col min="7171" max="7171" width="54" style="13" customWidth="1"/>
    <col min="7172" max="7172" width="3.6640625" style="13" customWidth="1"/>
    <col min="7173" max="7173" width="90.33203125" style="13" customWidth="1"/>
    <col min="7174" max="7175" width="8.83203125" style="13"/>
    <col min="7176" max="7176" width="15.5" style="13" customWidth="1"/>
    <col min="7177" max="7177" width="5.1640625" style="13" customWidth="1"/>
    <col min="7178" max="7179" width="8.83203125" style="13"/>
    <col min="7180" max="7180" width="3" style="13" customWidth="1"/>
    <col min="7181" max="7183" width="8.83203125" style="13"/>
    <col min="7184" max="7184" width="7" style="13" customWidth="1"/>
    <col min="7185" max="7424" width="8.83203125" style="13"/>
    <col min="7425" max="7425" width="3" style="13" customWidth="1"/>
    <col min="7426" max="7426" width="4.1640625" style="13" customWidth="1"/>
    <col min="7427" max="7427" width="54" style="13" customWidth="1"/>
    <col min="7428" max="7428" width="3.6640625" style="13" customWidth="1"/>
    <col min="7429" max="7429" width="90.33203125" style="13" customWidth="1"/>
    <col min="7430" max="7431" width="8.83203125" style="13"/>
    <col min="7432" max="7432" width="15.5" style="13" customWidth="1"/>
    <col min="7433" max="7433" width="5.1640625" style="13" customWidth="1"/>
    <col min="7434" max="7435" width="8.83203125" style="13"/>
    <col min="7436" max="7436" width="3" style="13" customWidth="1"/>
    <col min="7437" max="7439" width="8.83203125" style="13"/>
    <col min="7440" max="7440" width="7" style="13" customWidth="1"/>
    <col min="7441" max="7680" width="8.83203125" style="13"/>
    <col min="7681" max="7681" width="3" style="13" customWidth="1"/>
    <col min="7682" max="7682" width="4.1640625" style="13" customWidth="1"/>
    <col min="7683" max="7683" width="54" style="13" customWidth="1"/>
    <col min="7684" max="7684" width="3.6640625" style="13" customWidth="1"/>
    <col min="7685" max="7685" width="90.33203125" style="13" customWidth="1"/>
    <col min="7686" max="7687" width="8.83203125" style="13"/>
    <col min="7688" max="7688" width="15.5" style="13" customWidth="1"/>
    <col min="7689" max="7689" width="5.1640625" style="13" customWidth="1"/>
    <col min="7690" max="7691" width="8.83203125" style="13"/>
    <col min="7692" max="7692" width="3" style="13" customWidth="1"/>
    <col min="7693" max="7695" width="8.83203125" style="13"/>
    <col min="7696" max="7696" width="7" style="13" customWidth="1"/>
    <col min="7697" max="7936" width="8.83203125" style="13"/>
    <col min="7937" max="7937" width="3" style="13" customWidth="1"/>
    <col min="7938" max="7938" width="4.1640625" style="13" customWidth="1"/>
    <col min="7939" max="7939" width="54" style="13" customWidth="1"/>
    <col min="7940" max="7940" width="3.6640625" style="13" customWidth="1"/>
    <col min="7941" max="7941" width="90.33203125" style="13" customWidth="1"/>
    <col min="7942" max="7943" width="8.83203125" style="13"/>
    <col min="7944" max="7944" width="15.5" style="13" customWidth="1"/>
    <col min="7945" max="7945" width="5.1640625" style="13" customWidth="1"/>
    <col min="7946" max="7947" width="8.83203125" style="13"/>
    <col min="7948" max="7948" width="3" style="13" customWidth="1"/>
    <col min="7949" max="7951" width="8.83203125" style="13"/>
    <col min="7952" max="7952" width="7" style="13" customWidth="1"/>
    <col min="7953" max="8192" width="8.83203125" style="13"/>
    <col min="8193" max="8193" width="3" style="13" customWidth="1"/>
    <col min="8194" max="8194" width="4.1640625" style="13" customWidth="1"/>
    <col min="8195" max="8195" width="54" style="13" customWidth="1"/>
    <col min="8196" max="8196" width="3.6640625" style="13" customWidth="1"/>
    <col min="8197" max="8197" width="90.33203125" style="13" customWidth="1"/>
    <col min="8198" max="8199" width="8.83203125" style="13"/>
    <col min="8200" max="8200" width="15.5" style="13" customWidth="1"/>
    <col min="8201" max="8201" width="5.1640625" style="13" customWidth="1"/>
    <col min="8202" max="8203" width="8.83203125" style="13"/>
    <col min="8204" max="8204" width="3" style="13" customWidth="1"/>
    <col min="8205" max="8207" width="8.83203125" style="13"/>
    <col min="8208" max="8208" width="7" style="13" customWidth="1"/>
    <col min="8209" max="8448" width="8.83203125" style="13"/>
    <col min="8449" max="8449" width="3" style="13" customWidth="1"/>
    <col min="8450" max="8450" width="4.1640625" style="13" customWidth="1"/>
    <col min="8451" max="8451" width="54" style="13" customWidth="1"/>
    <col min="8452" max="8452" width="3.6640625" style="13" customWidth="1"/>
    <col min="8453" max="8453" width="90.33203125" style="13" customWidth="1"/>
    <col min="8454" max="8455" width="8.83203125" style="13"/>
    <col min="8456" max="8456" width="15.5" style="13" customWidth="1"/>
    <col min="8457" max="8457" width="5.1640625" style="13" customWidth="1"/>
    <col min="8458" max="8459" width="8.83203125" style="13"/>
    <col min="8460" max="8460" width="3" style="13" customWidth="1"/>
    <col min="8461" max="8463" width="8.83203125" style="13"/>
    <col min="8464" max="8464" width="7" style="13" customWidth="1"/>
    <col min="8465" max="8704" width="8.83203125" style="13"/>
    <col min="8705" max="8705" width="3" style="13" customWidth="1"/>
    <col min="8706" max="8706" width="4.1640625" style="13" customWidth="1"/>
    <col min="8707" max="8707" width="54" style="13" customWidth="1"/>
    <col min="8708" max="8708" width="3.6640625" style="13" customWidth="1"/>
    <col min="8709" max="8709" width="90.33203125" style="13" customWidth="1"/>
    <col min="8710" max="8711" width="8.83203125" style="13"/>
    <col min="8712" max="8712" width="15.5" style="13" customWidth="1"/>
    <col min="8713" max="8713" width="5.1640625" style="13" customWidth="1"/>
    <col min="8714" max="8715" width="8.83203125" style="13"/>
    <col min="8716" max="8716" width="3" style="13" customWidth="1"/>
    <col min="8717" max="8719" width="8.83203125" style="13"/>
    <col min="8720" max="8720" width="7" style="13" customWidth="1"/>
    <col min="8721" max="8960" width="8.83203125" style="13"/>
    <col min="8961" max="8961" width="3" style="13" customWidth="1"/>
    <col min="8962" max="8962" width="4.1640625" style="13" customWidth="1"/>
    <col min="8963" max="8963" width="54" style="13" customWidth="1"/>
    <col min="8964" max="8964" width="3.6640625" style="13" customWidth="1"/>
    <col min="8965" max="8965" width="90.33203125" style="13" customWidth="1"/>
    <col min="8966" max="8967" width="8.83203125" style="13"/>
    <col min="8968" max="8968" width="15.5" style="13" customWidth="1"/>
    <col min="8969" max="8969" width="5.1640625" style="13" customWidth="1"/>
    <col min="8970" max="8971" width="8.83203125" style="13"/>
    <col min="8972" max="8972" width="3" style="13" customWidth="1"/>
    <col min="8973" max="8975" width="8.83203125" style="13"/>
    <col min="8976" max="8976" width="7" style="13" customWidth="1"/>
    <col min="8977" max="9216" width="8.83203125" style="13"/>
    <col min="9217" max="9217" width="3" style="13" customWidth="1"/>
    <col min="9218" max="9218" width="4.1640625" style="13" customWidth="1"/>
    <col min="9219" max="9219" width="54" style="13" customWidth="1"/>
    <col min="9220" max="9220" width="3.6640625" style="13" customWidth="1"/>
    <col min="9221" max="9221" width="90.33203125" style="13" customWidth="1"/>
    <col min="9222" max="9223" width="8.83203125" style="13"/>
    <col min="9224" max="9224" width="15.5" style="13" customWidth="1"/>
    <col min="9225" max="9225" width="5.1640625" style="13" customWidth="1"/>
    <col min="9226" max="9227" width="8.83203125" style="13"/>
    <col min="9228" max="9228" width="3" style="13" customWidth="1"/>
    <col min="9229" max="9231" width="8.83203125" style="13"/>
    <col min="9232" max="9232" width="7" style="13" customWidth="1"/>
    <col min="9233" max="9472" width="8.83203125" style="13"/>
    <col min="9473" max="9473" width="3" style="13" customWidth="1"/>
    <col min="9474" max="9474" width="4.1640625" style="13" customWidth="1"/>
    <col min="9475" max="9475" width="54" style="13" customWidth="1"/>
    <col min="9476" max="9476" width="3.6640625" style="13" customWidth="1"/>
    <col min="9477" max="9477" width="90.33203125" style="13" customWidth="1"/>
    <col min="9478" max="9479" width="8.83203125" style="13"/>
    <col min="9480" max="9480" width="15.5" style="13" customWidth="1"/>
    <col min="9481" max="9481" width="5.1640625" style="13" customWidth="1"/>
    <col min="9482" max="9483" width="8.83203125" style="13"/>
    <col min="9484" max="9484" width="3" style="13" customWidth="1"/>
    <col min="9485" max="9487" width="8.83203125" style="13"/>
    <col min="9488" max="9488" width="7" style="13" customWidth="1"/>
    <col min="9489" max="9728" width="8.83203125" style="13"/>
    <col min="9729" max="9729" width="3" style="13" customWidth="1"/>
    <col min="9730" max="9730" width="4.1640625" style="13" customWidth="1"/>
    <col min="9731" max="9731" width="54" style="13" customWidth="1"/>
    <col min="9732" max="9732" width="3.6640625" style="13" customWidth="1"/>
    <col min="9733" max="9733" width="90.33203125" style="13" customWidth="1"/>
    <col min="9734" max="9735" width="8.83203125" style="13"/>
    <col min="9736" max="9736" width="15.5" style="13" customWidth="1"/>
    <col min="9737" max="9737" width="5.1640625" style="13" customWidth="1"/>
    <col min="9738" max="9739" width="8.83203125" style="13"/>
    <col min="9740" max="9740" width="3" style="13" customWidth="1"/>
    <col min="9741" max="9743" width="8.83203125" style="13"/>
    <col min="9744" max="9744" width="7" style="13" customWidth="1"/>
    <col min="9745" max="9984" width="8.83203125" style="13"/>
    <col min="9985" max="9985" width="3" style="13" customWidth="1"/>
    <col min="9986" max="9986" width="4.1640625" style="13" customWidth="1"/>
    <col min="9987" max="9987" width="54" style="13" customWidth="1"/>
    <col min="9988" max="9988" width="3.6640625" style="13" customWidth="1"/>
    <col min="9989" max="9989" width="90.33203125" style="13" customWidth="1"/>
    <col min="9990" max="9991" width="8.83203125" style="13"/>
    <col min="9992" max="9992" width="15.5" style="13" customWidth="1"/>
    <col min="9993" max="9993" width="5.1640625" style="13" customWidth="1"/>
    <col min="9994" max="9995" width="8.83203125" style="13"/>
    <col min="9996" max="9996" width="3" style="13" customWidth="1"/>
    <col min="9997" max="9999" width="8.83203125" style="13"/>
    <col min="10000" max="10000" width="7" style="13" customWidth="1"/>
    <col min="10001" max="10240" width="8.83203125" style="13"/>
    <col min="10241" max="10241" width="3" style="13" customWidth="1"/>
    <col min="10242" max="10242" width="4.1640625" style="13" customWidth="1"/>
    <col min="10243" max="10243" width="54" style="13" customWidth="1"/>
    <col min="10244" max="10244" width="3.6640625" style="13" customWidth="1"/>
    <col min="10245" max="10245" width="90.33203125" style="13" customWidth="1"/>
    <col min="10246" max="10247" width="8.83203125" style="13"/>
    <col min="10248" max="10248" width="15.5" style="13" customWidth="1"/>
    <col min="10249" max="10249" width="5.1640625" style="13" customWidth="1"/>
    <col min="10250" max="10251" width="8.83203125" style="13"/>
    <col min="10252" max="10252" width="3" style="13" customWidth="1"/>
    <col min="10253" max="10255" width="8.83203125" style="13"/>
    <col min="10256" max="10256" width="7" style="13" customWidth="1"/>
    <col min="10257" max="10496" width="8.83203125" style="13"/>
    <col min="10497" max="10497" width="3" style="13" customWidth="1"/>
    <col min="10498" max="10498" width="4.1640625" style="13" customWidth="1"/>
    <col min="10499" max="10499" width="54" style="13" customWidth="1"/>
    <col min="10500" max="10500" width="3.6640625" style="13" customWidth="1"/>
    <col min="10501" max="10501" width="90.33203125" style="13" customWidth="1"/>
    <col min="10502" max="10503" width="8.83203125" style="13"/>
    <col min="10504" max="10504" width="15.5" style="13" customWidth="1"/>
    <col min="10505" max="10505" width="5.1640625" style="13" customWidth="1"/>
    <col min="10506" max="10507" width="8.83203125" style="13"/>
    <col min="10508" max="10508" width="3" style="13" customWidth="1"/>
    <col min="10509" max="10511" width="8.83203125" style="13"/>
    <col min="10512" max="10512" width="7" style="13" customWidth="1"/>
    <col min="10513" max="10752" width="8.83203125" style="13"/>
    <col min="10753" max="10753" width="3" style="13" customWidth="1"/>
    <col min="10754" max="10754" width="4.1640625" style="13" customWidth="1"/>
    <col min="10755" max="10755" width="54" style="13" customWidth="1"/>
    <col min="10756" max="10756" width="3.6640625" style="13" customWidth="1"/>
    <col min="10757" max="10757" width="90.33203125" style="13" customWidth="1"/>
    <col min="10758" max="10759" width="8.83203125" style="13"/>
    <col min="10760" max="10760" width="15.5" style="13" customWidth="1"/>
    <col min="10761" max="10761" width="5.1640625" style="13" customWidth="1"/>
    <col min="10762" max="10763" width="8.83203125" style="13"/>
    <col min="10764" max="10764" width="3" style="13" customWidth="1"/>
    <col min="10765" max="10767" width="8.83203125" style="13"/>
    <col min="10768" max="10768" width="7" style="13" customWidth="1"/>
    <col min="10769" max="11008" width="8.83203125" style="13"/>
    <col min="11009" max="11009" width="3" style="13" customWidth="1"/>
    <col min="11010" max="11010" width="4.1640625" style="13" customWidth="1"/>
    <col min="11011" max="11011" width="54" style="13" customWidth="1"/>
    <col min="11012" max="11012" width="3.6640625" style="13" customWidth="1"/>
    <col min="11013" max="11013" width="90.33203125" style="13" customWidth="1"/>
    <col min="11014" max="11015" width="8.83203125" style="13"/>
    <col min="11016" max="11016" width="15.5" style="13" customWidth="1"/>
    <col min="11017" max="11017" width="5.1640625" style="13" customWidth="1"/>
    <col min="11018" max="11019" width="8.83203125" style="13"/>
    <col min="11020" max="11020" width="3" style="13" customWidth="1"/>
    <col min="11021" max="11023" width="8.83203125" style="13"/>
    <col min="11024" max="11024" width="7" style="13" customWidth="1"/>
    <col min="11025" max="11264" width="8.83203125" style="13"/>
    <col min="11265" max="11265" width="3" style="13" customWidth="1"/>
    <col min="11266" max="11266" width="4.1640625" style="13" customWidth="1"/>
    <col min="11267" max="11267" width="54" style="13" customWidth="1"/>
    <col min="11268" max="11268" width="3.6640625" style="13" customWidth="1"/>
    <col min="11269" max="11269" width="90.33203125" style="13" customWidth="1"/>
    <col min="11270" max="11271" width="8.83203125" style="13"/>
    <col min="11272" max="11272" width="15.5" style="13" customWidth="1"/>
    <col min="11273" max="11273" width="5.1640625" style="13" customWidth="1"/>
    <col min="11274" max="11275" width="8.83203125" style="13"/>
    <col min="11276" max="11276" width="3" style="13" customWidth="1"/>
    <col min="11277" max="11279" width="8.83203125" style="13"/>
    <col min="11280" max="11280" width="7" style="13" customWidth="1"/>
    <col min="11281" max="11520" width="8.83203125" style="13"/>
    <col min="11521" max="11521" width="3" style="13" customWidth="1"/>
    <col min="11522" max="11522" width="4.1640625" style="13" customWidth="1"/>
    <col min="11523" max="11523" width="54" style="13" customWidth="1"/>
    <col min="11524" max="11524" width="3.6640625" style="13" customWidth="1"/>
    <col min="11525" max="11525" width="90.33203125" style="13" customWidth="1"/>
    <col min="11526" max="11527" width="8.83203125" style="13"/>
    <col min="11528" max="11528" width="15.5" style="13" customWidth="1"/>
    <col min="11529" max="11529" width="5.1640625" style="13" customWidth="1"/>
    <col min="11530" max="11531" width="8.83203125" style="13"/>
    <col min="11532" max="11532" width="3" style="13" customWidth="1"/>
    <col min="11533" max="11535" width="8.83203125" style="13"/>
    <col min="11536" max="11536" width="7" style="13" customWidth="1"/>
    <col min="11537" max="11776" width="8.83203125" style="13"/>
    <col min="11777" max="11777" width="3" style="13" customWidth="1"/>
    <col min="11778" max="11778" width="4.1640625" style="13" customWidth="1"/>
    <col min="11779" max="11779" width="54" style="13" customWidth="1"/>
    <col min="11780" max="11780" width="3.6640625" style="13" customWidth="1"/>
    <col min="11781" max="11781" width="90.33203125" style="13" customWidth="1"/>
    <col min="11782" max="11783" width="8.83203125" style="13"/>
    <col min="11784" max="11784" width="15.5" style="13" customWidth="1"/>
    <col min="11785" max="11785" width="5.1640625" style="13" customWidth="1"/>
    <col min="11786" max="11787" width="8.83203125" style="13"/>
    <col min="11788" max="11788" width="3" style="13" customWidth="1"/>
    <col min="11789" max="11791" width="8.83203125" style="13"/>
    <col min="11792" max="11792" width="7" style="13" customWidth="1"/>
    <col min="11793" max="12032" width="8.83203125" style="13"/>
    <col min="12033" max="12033" width="3" style="13" customWidth="1"/>
    <col min="12034" max="12034" width="4.1640625" style="13" customWidth="1"/>
    <col min="12035" max="12035" width="54" style="13" customWidth="1"/>
    <col min="12036" max="12036" width="3.6640625" style="13" customWidth="1"/>
    <col min="12037" max="12037" width="90.33203125" style="13" customWidth="1"/>
    <col min="12038" max="12039" width="8.83203125" style="13"/>
    <col min="12040" max="12040" width="15.5" style="13" customWidth="1"/>
    <col min="12041" max="12041" width="5.1640625" style="13" customWidth="1"/>
    <col min="12042" max="12043" width="8.83203125" style="13"/>
    <col min="12044" max="12044" width="3" style="13" customWidth="1"/>
    <col min="12045" max="12047" width="8.83203125" style="13"/>
    <col min="12048" max="12048" width="7" style="13" customWidth="1"/>
    <col min="12049" max="12288" width="8.83203125" style="13"/>
    <col min="12289" max="12289" width="3" style="13" customWidth="1"/>
    <col min="12290" max="12290" width="4.1640625" style="13" customWidth="1"/>
    <col min="12291" max="12291" width="54" style="13" customWidth="1"/>
    <col min="12292" max="12292" width="3.6640625" style="13" customWidth="1"/>
    <col min="12293" max="12293" width="90.33203125" style="13" customWidth="1"/>
    <col min="12294" max="12295" width="8.83203125" style="13"/>
    <col min="12296" max="12296" width="15.5" style="13" customWidth="1"/>
    <col min="12297" max="12297" width="5.1640625" style="13" customWidth="1"/>
    <col min="12298" max="12299" width="8.83203125" style="13"/>
    <col min="12300" max="12300" width="3" style="13" customWidth="1"/>
    <col min="12301" max="12303" width="8.83203125" style="13"/>
    <col min="12304" max="12304" width="7" style="13" customWidth="1"/>
    <col min="12305" max="12544" width="8.83203125" style="13"/>
    <col min="12545" max="12545" width="3" style="13" customWidth="1"/>
    <col min="12546" max="12546" width="4.1640625" style="13" customWidth="1"/>
    <col min="12547" max="12547" width="54" style="13" customWidth="1"/>
    <col min="12548" max="12548" width="3.6640625" style="13" customWidth="1"/>
    <col min="12549" max="12549" width="90.33203125" style="13" customWidth="1"/>
    <col min="12550" max="12551" width="8.83203125" style="13"/>
    <col min="12552" max="12552" width="15.5" style="13" customWidth="1"/>
    <col min="12553" max="12553" width="5.1640625" style="13" customWidth="1"/>
    <col min="12554" max="12555" width="8.83203125" style="13"/>
    <col min="12556" max="12556" width="3" style="13" customWidth="1"/>
    <col min="12557" max="12559" width="8.83203125" style="13"/>
    <col min="12560" max="12560" width="7" style="13" customWidth="1"/>
    <col min="12561" max="12800" width="8.83203125" style="13"/>
    <col min="12801" max="12801" width="3" style="13" customWidth="1"/>
    <col min="12802" max="12802" width="4.1640625" style="13" customWidth="1"/>
    <col min="12803" max="12803" width="54" style="13" customWidth="1"/>
    <col min="12804" max="12804" width="3.6640625" style="13" customWidth="1"/>
    <col min="12805" max="12805" width="90.33203125" style="13" customWidth="1"/>
    <col min="12806" max="12807" width="8.83203125" style="13"/>
    <col min="12808" max="12808" width="15.5" style="13" customWidth="1"/>
    <col min="12809" max="12809" width="5.1640625" style="13" customWidth="1"/>
    <col min="12810" max="12811" width="8.83203125" style="13"/>
    <col min="12812" max="12812" width="3" style="13" customWidth="1"/>
    <col min="12813" max="12815" width="8.83203125" style="13"/>
    <col min="12816" max="12816" width="7" style="13" customWidth="1"/>
    <col min="12817" max="13056" width="8.83203125" style="13"/>
    <col min="13057" max="13057" width="3" style="13" customWidth="1"/>
    <col min="13058" max="13058" width="4.1640625" style="13" customWidth="1"/>
    <col min="13059" max="13059" width="54" style="13" customWidth="1"/>
    <col min="13060" max="13060" width="3.6640625" style="13" customWidth="1"/>
    <col min="13061" max="13061" width="90.33203125" style="13" customWidth="1"/>
    <col min="13062" max="13063" width="8.83203125" style="13"/>
    <col min="13064" max="13064" width="15.5" style="13" customWidth="1"/>
    <col min="13065" max="13065" width="5.1640625" style="13" customWidth="1"/>
    <col min="13066" max="13067" width="8.83203125" style="13"/>
    <col min="13068" max="13068" width="3" style="13" customWidth="1"/>
    <col min="13069" max="13071" width="8.83203125" style="13"/>
    <col min="13072" max="13072" width="7" style="13" customWidth="1"/>
    <col min="13073" max="13312" width="8.83203125" style="13"/>
    <col min="13313" max="13313" width="3" style="13" customWidth="1"/>
    <col min="13314" max="13314" width="4.1640625" style="13" customWidth="1"/>
    <col min="13315" max="13315" width="54" style="13" customWidth="1"/>
    <col min="13316" max="13316" width="3.6640625" style="13" customWidth="1"/>
    <col min="13317" max="13317" width="90.33203125" style="13" customWidth="1"/>
    <col min="13318" max="13319" width="8.83203125" style="13"/>
    <col min="13320" max="13320" width="15.5" style="13" customWidth="1"/>
    <col min="13321" max="13321" width="5.1640625" style="13" customWidth="1"/>
    <col min="13322" max="13323" width="8.83203125" style="13"/>
    <col min="13324" max="13324" width="3" style="13" customWidth="1"/>
    <col min="13325" max="13327" width="8.83203125" style="13"/>
    <col min="13328" max="13328" width="7" style="13" customWidth="1"/>
    <col min="13329" max="13568" width="8.83203125" style="13"/>
    <col min="13569" max="13569" width="3" style="13" customWidth="1"/>
    <col min="13570" max="13570" width="4.1640625" style="13" customWidth="1"/>
    <col min="13571" max="13571" width="54" style="13" customWidth="1"/>
    <col min="13572" max="13572" width="3.6640625" style="13" customWidth="1"/>
    <col min="13573" max="13573" width="90.33203125" style="13" customWidth="1"/>
    <col min="13574" max="13575" width="8.83203125" style="13"/>
    <col min="13576" max="13576" width="15.5" style="13" customWidth="1"/>
    <col min="13577" max="13577" width="5.1640625" style="13" customWidth="1"/>
    <col min="13578" max="13579" width="8.83203125" style="13"/>
    <col min="13580" max="13580" width="3" style="13" customWidth="1"/>
    <col min="13581" max="13583" width="8.83203125" style="13"/>
    <col min="13584" max="13584" width="7" style="13" customWidth="1"/>
    <col min="13585" max="13824" width="8.83203125" style="13"/>
    <col min="13825" max="13825" width="3" style="13" customWidth="1"/>
    <col min="13826" max="13826" width="4.1640625" style="13" customWidth="1"/>
    <col min="13827" max="13827" width="54" style="13" customWidth="1"/>
    <col min="13828" max="13828" width="3.6640625" style="13" customWidth="1"/>
    <col min="13829" max="13829" width="90.33203125" style="13" customWidth="1"/>
    <col min="13830" max="13831" width="8.83203125" style="13"/>
    <col min="13832" max="13832" width="15.5" style="13" customWidth="1"/>
    <col min="13833" max="13833" width="5.1640625" style="13" customWidth="1"/>
    <col min="13834" max="13835" width="8.83203125" style="13"/>
    <col min="13836" max="13836" width="3" style="13" customWidth="1"/>
    <col min="13837" max="13839" width="8.83203125" style="13"/>
    <col min="13840" max="13840" width="7" style="13" customWidth="1"/>
    <col min="13841" max="14080" width="8.83203125" style="13"/>
    <col min="14081" max="14081" width="3" style="13" customWidth="1"/>
    <col min="14082" max="14082" width="4.1640625" style="13" customWidth="1"/>
    <col min="14083" max="14083" width="54" style="13" customWidth="1"/>
    <col min="14084" max="14084" width="3.6640625" style="13" customWidth="1"/>
    <col min="14085" max="14085" width="90.33203125" style="13" customWidth="1"/>
    <col min="14086" max="14087" width="8.83203125" style="13"/>
    <col min="14088" max="14088" width="15.5" style="13" customWidth="1"/>
    <col min="14089" max="14089" width="5.1640625" style="13" customWidth="1"/>
    <col min="14090" max="14091" width="8.83203125" style="13"/>
    <col min="14092" max="14092" width="3" style="13" customWidth="1"/>
    <col min="14093" max="14095" width="8.83203125" style="13"/>
    <col min="14096" max="14096" width="7" style="13" customWidth="1"/>
    <col min="14097" max="14336" width="8.83203125" style="13"/>
    <col min="14337" max="14337" width="3" style="13" customWidth="1"/>
    <col min="14338" max="14338" width="4.1640625" style="13" customWidth="1"/>
    <col min="14339" max="14339" width="54" style="13" customWidth="1"/>
    <col min="14340" max="14340" width="3.6640625" style="13" customWidth="1"/>
    <col min="14341" max="14341" width="90.33203125" style="13" customWidth="1"/>
    <col min="14342" max="14343" width="8.83203125" style="13"/>
    <col min="14344" max="14344" width="15.5" style="13" customWidth="1"/>
    <col min="14345" max="14345" width="5.1640625" style="13" customWidth="1"/>
    <col min="14346" max="14347" width="8.83203125" style="13"/>
    <col min="14348" max="14348" width="3" style="13" customWidth="1"/>
    <col min="14349" max="14351" width="8.83203125" style="13"/>
    <col min="14352" max="14352" width="7" style="13" customWidth="1"/>
    <col min="14353" max="14592" width="8.83203125" style="13"/>
    <col min="14593" max="14593" width="3" style="13" customWidth="1"/>
    <col min="14594" max="14594" width="4.1640625" style="13" customWidth="1"/>
    <col min="14595" max="14595" width="54" style="13" customWidth="1"/>
    <col min="14596" max="14596" width="3.6640625" style="13" customWidth="1"/>
    <col min="14597" max="14597" width="90.33203125" style="13" customWidth="1"/>
    <col min="14598" max="14599" width="8.83203125" style="13"/>
    <col min="14600" max="14600" width="15.5" style="13" customWidth="1"/>
    <col min="14601" max="14601" width="5.1640625" style="13" customWidth="1"/>
    <col min="14602" max="14603" width="8.83203125" style="13"/>
    <col min="14604" max="14604" width="3" style="13" customWidth="1"/>
    <col min="14605" max="14607" width="8.83203125" style="13"/>
    <col min="14608" max="14608" width="7" style="13" customWidth="1"/>
    <col min="14609" max="14848" width="8.83203125" style="13"/>
    <col min="14849" max="14849" width="3" style="13" customWidth="1"/>
    <col min="14850" max="14850" width="4.1640625" style="13" customWidth="1"/>
    <col min="14851" max="14851" width="54" style="13" customWidth="1"/>
    <col min="14852" max="14852" width="3.6640625" style="13" customWidth="1"/>
    <col min="14853" max="14853" width="90.33203125" style="13" customWidth="1"/>
    <col min="14854" max="14855" width="8.83203125" style="13"/>
    <col min="14856" max="14856" width="15.5" style="13" customWidth="1"/>
    <col min="14857" max="14857" width="5.1640625" style="13" customWidth="1"/>
    <col min="14858" max="14859" width="8.83203125" style="13"/>
    <col min="14860" max="14860" width="3" style="13" customWidth="1"/>
    <col min="14861" max="14863" width="8.83203125" style="13"/>
    <col min="14864" max="14864" width="7" style="13" customWidth="1"/>
    <col min="14865" max="15104" width="8.83203125" style="13"/>
    <col min="15105" max="15105" width="3" style="13" customWidth="1"/>
    <col min="15106" max="15106" width="4.1640625" style="13" customWidth="1"/>
    <col min="15107" max="15107" width="54" style="13" customWidth="1"/>
    <col min="15108" max="15108" width="3.6640625" style="13" customWidth="1"/>
    <col min="15109" max="15109" width="90.33203125" style="13" customWidth="1"/>
    <col min="15110" max="15111" width="8.83203125" style="13"/>
    <col min="15112" max="15112" width="15.5" style="13" customWidth="1"/>
    <col min="15113" max="15113" width="5.1640625" style="13" customWidth="1"/>
    <col min="15114" max="15115" width="8.83203125" style="13"/>
    <col min="15116" max="15116" width="3" style="13" customWidth="1"/>
    <col min="15117" max="15119" width="8.83203125" style="13"/>
    <col min="15120" max="15120" width="7" style="13" customWidth="1"/>
    <col min="15121" max="15360" width="8.83203125" style="13"/>
    <col min="15361" max="15361" width="3" style="13" customWidth="1"/>
    <col min="15362" max="15362" width="4.1640625" style="13" customWidth="1"/>
    <col min="15363" max="15363" width="54" style="13" customWidth="1"/>
    <col min="15364" max="15364" width="3.6640625" style="13" customWidth="1"/>
    <col min="15365" max="15365" width="90.33203125" style="13" customWidth="1"/>
    <col min="15366" max="15367" width="8.83203125" style="13"/>
    <col min="15368" max="15368" width="15.5" style="13" customWidth="1"/>
    <col min="15369" max="15369" width="5.1640625" style="13" customWidth="1"/>
    <col min="15370" max="15371" width="8.83203125" style="13"/>
    <col min="15372" max="15372" width="3" style="13" customWidth="1"/>
    <col min="15373" max="15375" width="8.83203125" style="13"/>
    <col min="15376" max="15376" width="7" style="13" customWidth="1"/>
    <col min="15377" max="15616" width="8.83203125" style="13"/>
    <col min="15617" max="15617" width="3" style="13" customWidth="1"/>
    <col min="15618" max="15618" width="4.1640625" style="13" customWidth="1"/>
    <col min="15619" max="15619" width="54" style="13" customWidth="1"/>
    <col min="15620" max="15620" width="3.6640625" style="13" customWidth="1"/>
    <col min="15621" max="15621" width="90.33203125" style="13" customWidth="1"/>
    <col min="15622" max="15623" width="8.83203125" style="13"/>
    <col min="15624" max="15624" width="15.5" style="13" customWidth="1"/>
    <col min="15625" max="15625" width="5.1640625" style="13" customWidth="1"/>
    <col min="15626" max="15627" width="8.83203125" style="13"/>
    <col min="15628" max="15628" width="3" style="13" customWidth="1"/>
    <col min="15629" max="15631" width="8.83203125" style="13"/>
    <col min="15632" max="15632" width="7" style="13" customWidth="1"/>
    <col min="15633" max="15872" width="8.83203125" style="13"/>
    <col min="15873" max="15873" width="3" style="13" customWidth="1"/>
    <col min="15874" max="15874" width="4.1640625" style="13" customWidth="1"/>
    <col min="15875" max="15875" width="54" style="13" customWidth="1"/>
    <col min="15876" max="15876" width="3.6640625" style="13" customWidth="1"/>
    <col min="15877" max="15877" width="90.33203125" style="13" customWidth="1"/>
    <col min="15878" max="15879" width="8.83203125" style="13"/>
    <col min="15880" max="15880" width="15.5" style="13" customWidth="1"/>
    <col min="15881" max="15881" width="5.1640625" style="13" customWidth="1"/>
    <col min="15882" max="15883" width="8.83203125" style="13"/>
    <col min="15884" max="15884" width="3" style="13" customWidth="1"/>
    <col min="15885" max="15887" width="8.83203125" style="13"/>
    <col min="15888" max="15888" width="7" style="13" customWidth="1"/>
    <col min="15889" max="16128" width="8.83203125" style="13"/>
    <col min="16129" max="16129" width="3" style="13" customWidth="1"/>
    <col min="16130" max="16130" width="4.1640625" style="13" customWidth="1"/>
    <col min="16131" max="16131" width="54" style="13" customWidth="1"/>
    <col min="16132" max="16132" width="3.6640625" style="13" customWidth="1"/>
    <col min="16133" max="16133" width="90.33203125" style="13" customWidth="1"/>
    <col min="16134" max="16135" width="8.83203125" style="13"/>
    <col min="16136" max="16136" width="15.5" style="13" customWidth="1"/>
    <col min="16137" max="16137" width="5.1640625" style="13" customWidth="1"/>
    <col min="16138" max="16139" width="8.83203125" style="13"/>
    <col min="16140" max="16140" width="3" style="13" customWidth="1"/>
    <col min="16141" max="16143" width="8.83203125" style="13"/>
    <col min="16144" max="16144" width="7" style="13" customWidth="1"/>
    <col min="16145" max="16384" width="8.83203125" style="13"/>
  </cols>
  <sheetData>
    <row r="1" ht="30" customHeight="1" x14ac:dyDescent="0.2"/>
    <row r="2" ht="10" customHeight="1" x14ac:dyDescent="0.2"/>
    <row r="3" ht="25.5" customHeight="1" x14ac:dyDescent="0.2"/>
    <row r="4" ht="21" customHeight="1" x14ac:dyDescent="0.2"/>
    <row r="6" ht="17" customHeight="1" x14ac:dyDescent="0.2"/>
    <row r="7" ht="17" customHeight="1" x14ac:dyDescent="0.2"/>
    <row r="8" ht="17" customHeight="1" x14ac:dyDescent="0.2"/>
    <row r="9" ht="17" customHeight="1" x14ac:dyDescent="0.2"/>
    <row r="10" ht="17" customHeight="1" x14ac:dyDescent="0.2"/>
    <row r="11" ht="17" customHeight="1" x14ac:dyDescent="0.2"/>
    <row r="12" ht="17" customHeight="1" x14ac:dyDescent="0.2"/>
    <row r="13" ht="17" customHeight="1" x14ac:dyDescent="0.2"/>
    <row r="14" ht="17" customHeight="1" x14ac:dyDescent="0.2"/>
    <row r="15" ht="17" customHeight="1" x14ac:dyDescent="0.2"/>
    <row r="16" ht="17" customHeight="1" x14ac:dyDescent="0.2"/>
    <row r="17" ht="17" customHeight="1" x14ac:dyDescent="0.2"/>
    <row r="18" ht="17" customHeight="1" x14ac:dyDescent="0.2"/>
    <row r="19" ht="17" customHeight="1" x14ac:dyDescent="0.2"/>
    <row r="40" spans="2:3" x14ac:dyDescent="0.2">
      <c r="B40" s="14"/>
      <c r="C40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R55"/>
  <sheetViews>
    <sheetView tabSelected="1"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 activeCell="AP1" sqref="AP1:AP1048576"/>
    </sheetView>
  </sheetViews>
  <sheetFormatPr baseColWidth="10" defaultColWidth="8.83203125" defaultRowHeight="15" x14ac:dyDescent="0.2"/>
  <cols>
    <col min="1" max="4" width="3" style="7" customWidth="1"/>
    <col min="5" max="5" width="32.83203125" style="7" customWidth="1"/>
    <col min="6" max="6" width="11.1640625" bestFit="1" customWidth="1"/>
    <col min="7" max="7" width="2.33203125" customWidth="1"/>
    <col min="8" max="8" width="10.5" bestFit="1" customWidth="1"/>
    <col min="9" max="9" width="2.33203125" customWidth="1"/>
    <col min="10" max="10" width="14.5" bestFit="1" customWidth="1"/>
    <col min="11" max="11" width="2.33203125" customWidth="1"/>
    <col min="12" max="12" width="12.6640625" bestFit="1" customWidth="1"/>
    <col min="13" max="13" width="2.33203125" customWidth="1"/>
    <col min="14" max="14" width="12.5" bestFit="1" customWidth="1"/>
    <col min="15" max="15" width="2.33203125" customWidth="1"/>
    <col min="16" max="16" width="13.5" bestFit="1" customWidth="1"/>
    <col min="17" max="17" width="2.33203125" customWidth="1"/>
    <col min="18" max="18" width="15.83203125" bestFit="1" customWidth="1"/>
    <col min="19" max="19" width="2.33203125" customWidth="1"/>
    <col min="20" max="20" width="16.6640625" hidden="1" customWidth="1"/>
    <col min="21" max="21" width="2.33203125" customWidth="1"/>
    <col min="22" max="22" width="15" bestFit="1" customWidth="1"/>
    <col min="23" max="23" width="2.33203125" customWidth="1"/>
    <col min="24" max="24" width="7" bestFit="1" customWidth="1"/>
    <col min="25" max="25" width="2.33203125" customWidth="1"/>
    <col min="26" max="26" width="18.1640625" bestFit="1" customWidth="1"/>
    <col min="27" max="27" width="2.33203125" customWidth="1"/>
    <col min="28" max="28" width="15.33203125" hidden="1" customWidth="1"/>
    <col min="29" max="29" width="2.33203125" customWidth="1"/>
    <col min="30" max="30" width="10.1640625" hidden="1" customWidth="1"/>
    <col min="31" max="31" width="2.33203125" customWidth="1"/>
    <col min="32" max="32" width="7" bestFit="1" customWidth="1"/>
    <col min="33" max="33" width="2.33203125" customWidth="1"/>
    <col min="34" max="34" width="8.83203125" bestFit="1" customWidth="1"/>
    <col min="35" max="35" width="2.33203125" customWidth="1"/>
    <col min="36" max="36" width="10.5" bestFit="1" customWidth="1"/>
    <col min="37" max="37" width="2.33203125" customWidth="1"/>
    <col min="38" max="38" width="9.33203125" bestFit="1" customWidth="1"/>
    <col min="39" max="39" width="2.33203125" customWidth="1"/>
    <col min="40" max="40" width="16.6640625" bestFit="1" customWidth="1"/>
    <col min="41" max="41" width="2.33203125" customWidth="1"/>
    <col min="42" max="42" width="10.5" hidden="1" customWidth="1"/>
    <col min="43" max="43" width="2.33203125" customWidth="1"/>
    <col min="44" max="44" width="9.33203125" bestFit="1" customWidth="1"/>
  </cols>
  <sheetData>
    <row r="1" spans="1:44" s="11" customFormat="1" x14ac:dyDescent="0.2">
      <c r="A1" s="9"/>
      <c r="B1" s="9"/>
      <c r="C1" s="9"/>
      <c r="D1" s="9"/>
      <c r="E1" s="9"/>
      <c r="F1" s="10"/>
      <c r="G1" s="10"/>
      <c r="H1" s="10"/>
      <c r="I1" s="10"/>
      <c r="J1" s="10"/>
      <c r="K1" s="10"/>
      <c r="L1" s="9" t="s">
        <v>4</v>
      </c>
      <c r="M1" s="10"/>
      <c r="N1" s="9" t="s">
        <v>5</v>
      </c>
      <c r="O1" s="10"/>
      <c r="P1" s="9" t="s">
        <v>6</v>
      </c>
      <c r="Q1" s="10"/>
      <c r="R1" s="9" t="s">
        <v>7</v>
      </c>
      <c r="S1" s="10"/>
      <c r="T1" s="9" t="s">
        <v>8</v>
      </c>
      <c r="U1" s="10"/>
      <c r="V1" s="9" t="s">
        <v>9</v>
      </c>
      <c r="W1" s="10"/>
      <c r="X1" s="9" t="s">
        <v>10</v>
      </c>
      <c r="Y1" s="10"/>
      <c r="Z1" s="9" t="s">
        <v>11</v>
      </c>
      <c r="AA1" s="10"/>
      <c r="AB1" s="9" t="s">
        <v>12</v>
      </c>
      <c r="AC1" s="10"/>
      <c r="AD1" s="9" t="s">
        <v>13</v>
      </c>
      <c r="AE1" s="10"/>
      <c r="AF1" s="9" t="s">
        <v>14</v>
      </c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</row>
    <row r="2" spans="1:44" s="11" customFormat="1" ht="16" thickBot="1" x14ac:dyDescent="0.25">
      <c r="A2" s="9"/>
      <c r="B2" s="9"/>
      <c r="C2" s="9"/>
      <c r="D2" s="9"/>
      <c r="E2" s="9"/>
      <c r="F2" s="12" t="s">
        <v>0</v>
      </c>
      <c r="G2" s="10"/>
      <c r="H2" s="12" t="s">
        <v>1</v>
      </c>
      <c r="I2" s="10"/>
      <c r="J2" s="12" t="s">
        <v>2</v>
      </c>
      <c r="K2" s="10"/>
      <c r="L2" s="12" t="s">
        <v>3</v>
      </c>
      <c r="M2" s="10"/>
      <c r="N2" s="12" t="s">
        <v>3</v>
      </c>
      <c r="O2" s="10"/>
      <c r="P2" s="12" t="s">
        <v>3</v>
      </c>
      <c r="Q2" s="10"/>
      <c r="R2" s="12" t="s">
        <v>3</v>
      </c>
      <c r="S2" s="10"/>
      <c r="T2" s="12" t="s">
        <v>3</v>
      </c>
      <c r="U2" s="10"/>
      <c r="V2" s="12" t="s">
        <v>3</v>
      </c>
      <c r="W2" s="10"/>
      <c r="X2" s="12" t="s">
        <v>3</v>
      </c>
      <c r="Y2" s="10"/>
      <c r="Z2" s="12" t="s">
        <v>3</v>
      </c>
      <c r="AA2" s="10"/>
      <c r="AB2" s="12" t="s">
        <v>3</v>
      </c>
      <c r="AC2" s="10"/>
      <c r="AD2" s="12" t="s">
        <v>3</v>
      </c>
      <c r="AE2" s="10"/>
      <c r="AF2" s="12" t="s">
        <v>3</v>
      </c>
      <c r="AG2" s="10"/>
      <c r="AH2" s="12" t="s">
        <v>15</v>
      </c>
      <c r="AI2" s="10"/>
      <c r="AJ2" s="12" t="s">
        <v>16</v>
      </c>
      <c r="AK2" s="10"/>
      <c r="AL2" s="12" t="s">
        <v>17</v>
      </c>
      <c r="AM2" s="10"/>
      <c r="AN2" s="12" t="s">
        <v>18</v>
      </c>
      <c r="AO2" s="10"/>
      <c r="AP2" s="12" t="s">
        <v>19</v>
      </c>
      <c r="AQ2" s="10"/>
      <c r="AR2" s="12" t="s">
        <v>20</v>
      </c>
    </row>
    <row r="3" spans="1:44" ht="16" thickTop="1" x14ac:dyDescent="0.2">
      <c r="A3" s="1" t="s">
        <v>21</v>
      </c>
      <c r="B3" s="1"/>
      <c r="C3" s="1"/>
      <c r="D3" s="1"/>
      <c r="E3" s="1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</row>
    <row r="4" spans="1:44" x14ac:dyDescent="0.2">
      <c r="A4" s="1"/>
      <c r="B4" s="1" t="s">
        <v>22</v>
      </c>
      <c r="C4" s="1"/>
      <c r="D4" s="1"/>
      <c r="E4" s="1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</row>
    <row r="5" spans="1:44" x14ac:dyDescent="0.2">
      <c r="A5" s="1"/>
      <c r="B5" s="1"/>
      <c r="C5" s="1" t="s">
        <v>23</v>
      </c>
      <c r="D5" s="1"/>
      <c r="E5" s="1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</row>
    <row r="6" spans="1:44" x14ac:dyDescent="0.2">
      <c r="A6" s="1"/>
      <c r="B6" s="1"/>
      <c r="C6" s="1"/>
      <c r="D6" s="1" t="s">
        <v>24</v>
      </c>
      <c r="E6" s="1"/>
      <c r="F6" s="2">
        <v>0</v>
      </c>
      <c r="G6" s="3"/>
      <c r="H6" s="2">
        <v>520.1</v>
      </c>
      <c r="I6" s="3"/>
      <c r="J6" s="2">
        <v>0</v>
      </c>
      <c r="K6" s="3"/>
      <c r="L6" s="2">
        <v>0</v>
      </c>
      <c r="M6" s="3"/>
      <c r="N6" s="2">
        <v>0</v>
      </c>
      <c r="O6" s="3"/>
      <c r="P6" s="2">
        <v>0</v>
      </c>
      <c r="Q6" s="3"/>
      <c r="R6" s="2">
        <v>0</v>
      </c>
      <c r="S6" s="3"/>
      <c r="T6" s="2">
        <v>0</v>
      </c>
      <c r="U6" s="3"/>
      <c r="V6" s="2">
        <v>0</v>
      </c>
      <c r="W6" s="3"/>
      <c r="X6" s="2">
        <v>0</v>
      </c>
      <c r="Y6" s="3"/>
      <c r="Z6" s="2">
        <v>0</v>
      </c>
      <c r="AA6" s="3"/>
      <c r="AB6" s="2">
        <v>0</v>
      </c>
      <c r="AC6" s="3"/>
      <c r="AD6" s="2">
        <v>0</v>
      </c>
      <c r="AE6" s="3"/>
      <c r="AF6" s="2">
        <v>0</v>
      </c>
      <c r="AG6" s="3"/>
      <c r="AH6" s="2">
        <f>ROUND(SUM(L6:AF6),5)</f>
        <v>0</v>
      </c>
      <c r="AI6" s="3"/>
      <c r="AJ6" s="2">
        <v>0</v>
      </c>
      <c r="AK6" s="3"/>
      <c r="AL6" s="2">
        <v>25.19</v>
      </c>
      <c r="AM6" s="3"/>
      <c r="AN6" s="2">
        <v>0</v>
      </c>
      <c r="AO6" s="3"/>
      <c r="AP6" s="2">
        <v>0</v>
      </c>
      <c r="AQ6" s="3"/>
      <c r="AR6" s="2">
        <f>ROUND(SUM(F6:J6)+SUM(AH6:AP6),5)</f>
        <v>545.29</v>
      </c>
    </row>
    <row r="7" spans="1:44" x14ac:dyDescent="0.2">
      <c r="A7" s="1"/>
      <c r="B7" s="1"/>
      <c r="C7" s="1"/>
      <c r="D7" s="1" t="s">
        <v>25</v>
      </c>
      <c r="E7" s="1"/>
      <c r="F7" s="2"/>
      <c r="G7" s="3"/>
      <c r="H7" s="2"/>
      <c r="I7" s="3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  <c r="AI7" s="3"/>
      <c r="AJ7" s="2"/>
      <c r="AK7" s="3"/>
      <c r="AL7" s="2"/>
      <c r="AM7" s="3"/>
      <c r="AN7" s="2"/>
      <c r="AO7" s="3"/>
      <c r="AP7" s="2"/>
      <c r="AQ7" s="3"/>
      <c r="AR7" s="2"/>
    </row>
    <row r="8" spans="1:44" x14ac:dyDescent="0.2">
      <c r="A8" s="1"/>
      <c r="B8" s="1"/>
      <c r="C8" s="1"/>
      <c r="D8" s="1"/>
      <c r="E8" s="1" t="s">
        <v>26</v>
      </c>
      <c r="F8" s="2">
        <v>0</v>
      </c>
      <c r="G8" s="3"/>
      <c r="H8" s="2">
        <v>0</v>
      </c>
      <c r="I8" s="3"/>
      <c r="J8" s="2">
        <v>0</v>
      </c>
      <c r="K8" s="3"/>
      <c r="L8" s="2">
        <v>21726.28</v>
      </c>
      <c r="M8" s="3"/>
      <c r="N8" s="2">
        <v>0</v>
      </c>
      <c r="O8" s="3"/>
      <c r="P8" s="2">
        <v>55.58</v>
      </c>
      <c r="Q8" s="3"/>
      <c r="R8" s="2">
        <v>3823.53</v>
      </c>
      <c r="S8" s="3"/>
      <c r="T8" s="2">
        <v>0</v>
      </c>
      <c r="U8" s="3"/>
      <c r="V8" s="2">
        <v>177.41</v>
      </c>
      <c r="W8" s="3"/>
      <c r="X8" s="2">
        <v>5829.42</v>
      </c>
      <c r="Y8" s="3"/>
      <c r="Z8" s="2">
        <v>1700.51</v>
      </c>
      <c r="AA8" s="3"/>
      <c r="AB8" s="2">
        <v>0</v>
      </c>
      <c r="AC8" s="3"/>
      <c r="AD8" s="2">
        <v>0</v>
      </c>
      <c r="AE8" s="3"/>
      <c r="AF8" s="2">
        <v>1670.41</v>
      </c>
      <c r="AG8" s="3"/>
      <c r="AH8" s="2">
        <f t="shared" ref="AH8:AH16" si="0">ROUND(SUM(L8:AF8),5)</f>
        <v>34983.14</v>
      </c>
      <c r="AI8" s="3"/>
      <c r="AJ8" s="2">
        <v>0</v>
      </c>
      <c r="AK8" s="3"/>
      <c r="AL8" s="2">
        <v>0</v>
      </c>
      <c r="AM8" s="3"/>
      <c r="AN8" s="2">
        <v>0</v>
      </c>
      <c r="AO8" s="3"/>
      <c r="AP8" s="2">
        <v>0</v>
      </c>
      <c r="AQ8" s="3"/>
      <c r="AR8" s="2">
        <f t="shared" ref="AR8:AR16" si="1">ROUND(SUM(F8:J8)+SUM(AH8:AP8),5)</f>
        <v>34983.14</v>
      </c>
    </row>
    <row r="9" spans="1:44" x14ac:dyDescent="0.2">
      <c r="A9" s="1"/>
      <c r="B9" s="1"/>
      <c r="C9" s="1"/>
      <c r="D9" s="1"/>
      <c r="E9" s="1" t="s">
        <v>27</v>
      </c>
      <c r="F9" s="2">
        <v>0</v>
      </c>
      <c r="G9" s="3"/>
      <c r="H9" s="2">
        <v>0</v>
      </c>
      <c r="I9" s="3"/>
      <c r="J9" s="2">
        <v>27297.13</v>
      </c>
      <c r="K9" s="3"/>
      <c r="L9" s="2">
        <v>0</v>
      </c>
      <c r="M9" s="3"/>
      <c r="N9" s="2">
        <v>0</v>
      </c>
      <c r="O9" s="3"/>
      <c r="P9" s="2">
        <v>0</v>
      </c>
      <c r="Q9" s="3"/>
      <c r="R9" s="2">
        <v>0</v>
      </c>
      <c r="S9" s="3"/>
      <c r="T9" s="2">
        <v>0</v>
      </c>
      <c r="U9" s="3"/>
      <c r="V9" s="2">
        <v>0</v>
      </c>
      <c r="W9" s="3"/>
      <c r="X9" s="2">
        <v>0</v>
      </c>
      <c r="Y9" s="3"/>
      <c r="Z9" s="2">
        <v>0</v>
      </c>
      <c r="AA9" s="3"/>
      <c r="AB9" s="2">
        <v>0</v>
      </c>
      <c r="AC9" s="3"/>
      <c r="AD9" s="2">
        <v>0</v>
      </c>
      <c r="AE9" s="3"/>
      <c r="AF9" s="2">
        <v>0</v>
      </c>
      <c r="AG9" s="3"/>
      <c r="AH9" s="2">
        <f t="shared" si="0"/>
        <v>0</v>
      </c>
      <c r="AI9" s="3"/>
      <c r="AJ9" s="2">
        <v>0</v>
      </c>
      <c r="AK9" s="3"/>
      <c r="AL9" s="2">
        <v>0</v>
      </c>
      <c r="AM9" s="3"/>
      <c r="AN9" s="2">
        <v>0</v>
      </c>
      <c r="AO9" s="3"/>
      <c r="AP9" s="2">
        <v>0</v>
      </c>
      <c r="AQ9" s="3"/>
      <c r="AR9" s="2">
        <f t="shared" si="1"/>
        <v>27297.13</v>
      </c>
    </row>
    <row r="10" spans="1:44" x14ac:dyDescent="0.2">
      <c r="A10" s="1"/>
      <c r="B10" s="1"/>
      <c r="C10" s="1"/>
      <c r="D10" s="1"/>
      <c r="E10" s="1" t="s">
        <v>28</v>
      </c>
      <c r="F10" s="2">
        <v>9507.19</v>
      </c>
      <c r="G10" s="3"/>
      <c r="H10" s="2">
        <v>0</v>
      </c>
      <c r="I10" s="3"/>
      <c r="J10" s="2">
        <v>0</v>
      </c>
      <c r="K10" s="3"/>
      <c r="L10" s="2">
        <v>0</v>
      </c>
      <c r="M10" s="3"/>
      <c r="N10" s="2">
        <v>0</v>
      </c>
      <c r="O10" s="3"/>
      <c r="P10" s="2">
        <v>0</v>
      </c>
      <c r="Q10" s="3"/>
      <c r="R10" s="2">
        <v>0</v>
      </c>
      <c r="S10" s="3"/>
      <c r="T10" s="2">
        <v>0</v>
      </c>
      <c r="U10" s="3"/>
      <c r="V10" s="2">
        <v>0</v>
      </c>
      <c r="W10" s="3"/>
      <c r="X10" s="2">
        <v>0</v>
      </c>
      <c r="Y10" s="3"/>
      <c r="Z10" s="2">
        <v>0</v>
      </c>
      <c r="AA10" s="3"/>
      <c r="AB10" s="2">
        <v>0</v>
      </c>
      <c r="AC10" s="3"/>
      <c r="AD10" s="2">
        <v>0</v>
      </c>
      <c r="AE10" s="3"/>
      <c r="AF10" s="2">
        <v>0</v>
      </c>
      <c r="AG10" s="3"/>
      <c r="AH10" s="2">
        <f t="shared" si="0"/>
        <v>0</v>
      </c>
      <c r="AI10" s="3"/>
      <c r="AJ10" s="2">
        <v>0</v>
      </c>
      <c r="AK10" s="3"/>
      <c r="AL10" s="2">
        <v>0</v>
      </c>
      <c r="AM10" s="3"/>
      <c r="AN10" s="2">
        <v>0</v>
      </c>
      <c r="AO10" s="3"/>
      <c r="AP10" s="2">
        <v>0</v>
      </c>
      <c r="AQ10" s="3"/>
      <c r="AR10" s="2">
        <f t="shared" si="1"/>
        <v>9507.19</v>
      </c>
    </row>
    <row r="11" spans="1:44" x14ac:dyDescent="0.2">
      <c r="A11" s="1"/>
      <c r="B11" s="1"/>
      <c r="C11" s="1"/>
      <c r="D11" s="1"/>
      <c r="E11" s="1" t="s">
        <v>29</v>
      </c>
      <c r="F11" s="2">
        <v>0</v>
      </c>
      <c r="G11" s="3"/>
      <c r="H11" s="2">
        <v>0</v>
      </c>
      <c r="I11" s="3"/>
      <c r="J11" s="2">
        <v>0</v>
      </c>
      <c r="K11" s="3"/>
      <c r="L11" s="2">
        <v>0</v>
      </c>
      <c r="M11" s="3"/>
      <c r="N11" s="2">
        <v>0</v>
      </c>
      <c r="O11" s="3"/>
      <c r="P11" s="2">
        <v>0</v>
      </c>
      <c r="Q11" s="3"/>
      <c r="R11" s="2">
        <v>0</v>
      </c>
      <c r="S11" s="3"/>
      <c r="T11" s="2">
        <v>0</v>
      </c>
      <c r="U11" s="3"/>
      <c r="V11" s="2">
        <v>0</v>
      </c>
      <c r="W11" s="3"/>
      <c r="X11" s="2">
        <v>0</v>
      </c>
      <c r="Y11" s="3"/>
      <c r="Z11" s="2">
        <v>0</v>
      </c>
      <c r="AA11" s="3"/>
      <c r="AB11" s="2">
        <v>0</v>
      </c>
      <c r="AC11" s="3"/>
      <c r="AD11" s="2">
        <v>0</v>
      </c>
      <c r="AE11" s="3"/>
      <c r="AF11" s="2">
        <v>0</v>
      </c>
      <c r="AG11" s="3"/>
      <c r="AH11" s="2">
        <f t="shared" si="0"/>
        <v>0</v>
      </c>
      <c r="AI11" s="3"/>
      <c r="AJ11" s="2">
        <v>0</v>
      </c>
      <c r="AK11" s="3"/>
      <c r="AL11" s="2">
        <v>3721.3</v>
      </c>
      <c r="AM11" s="3"/>
      <c r="AN11" s="2">
        <v>0</v>
      </c>
      <c r="AO11" s="3"/>
      <c r="AP11" s="2">
        <v>0</v>
      </c>
      <c r="AQ11" s="3"/>
      <c r="AR11" s="2">
        <f t="shared" si="1"/>
        <v>3721.3</v>
      </c>
    </row>
    <row r="12" spans="1:44" x14ac:dyDescent="0.2">
      <c r="A12" s="1"/>
      <c r="B12" s="1"/>
      <c r="C12" s="1"/>
      <c r="D12" s="1"/>
      <c r="E12" s="1" t="s">
        <v>30</v>
      </c>
      <c r="F12" s="2">
        <v>0</v>
      </c>
      <c r="G12" s="3"/>
      <c r="H12" s="2">
        <v>0</v>
      </c>
      <c r="I12" s="3"/>
      <c r="J12" s="2">
        <v>0</v>
      </c>
      <c r="K12" s="3"/>
      <c r="L12" s="2">
        <v>0</v>
      </c>
      <c r="M12" s="3"/>
      <c r="N12" s="2">
        <v>0</v>
      </c>
      <c r="O12" s="3"/>
      <c r="P12" s="2">
        <v>0</v>
      </c>
      <c r="Q12" s="3"/>
      <c r="R12" s="2">
        <v>0</v>
      </c>
      <c r="S12" s="3"/>
      <c r="T12" s="2">
        <v>0</v>
      </c>
      <c r="U12" s="3"/>
      <c r="V12" s="2">
        <v>0</v>
      </c>
      <c r="W12" s="3"/>
      <c r="X12" s="2">
        <v>0</v>
      </c>
      <c r="Y12" s="3"/>
      <c r="Z12" s="2">
        <v>0</v>
      </c>
      <c r="AA12" s="3"/>
      <c r="AB12" s="2">
        <v>0</v>
      </c>
      <c r="AC12" s="3"/>
      <c r="AD12" s="2">
        <v>0</v>
      </c>
      <c r="AE12" s="3"/>
      <c r="AF12" s="2">
        <v>0</v>
      </c>
      <c r="AG12" s="3"/>
      <c r="AH12" s="2">
        <f t="shared" si="0"/>
        <v>0</v>
      </c>
      <c r="AI12" s="3"/>
      <c r="AJ12" s="2">
        <v>0</v>
      </c>
      <c r="AK12" s="3"/>
      <c r="AL12" s="2">
        <v>0</v>
      </c>
      <c r="AM12" s="3"/>
      <c r="AN12" s="2">
        <v>68410.570000000007</v>
      </c>
      <c r="AO12" s="3"/>
      <c r="AP12" s="2">
        <v>0</v>
      </c>
      <c r="AQ12" s="3"/>
      <c r="AR12" s="2">
        <f t="shared" si="1"/>
        <v>68410.570000000007</v>
      </c>
    </row>
    <row r="13" spans="1:44" x14ac:dyDescent="0.2">
      <c r="A13" s="1"/>
      <c r="B13" s="1"/>
      <c r="C13" s="1"/>
      <c r="D13" s="1"/>
      <c r="E13" s="1" t="s">
        <v>31</v>
      </c>
      <c r="F13" s="2">
        <v>0</v>
      </c>
      <c r="G13" s="3"/>
      <c r="H13" s="2">
        <v>11556.26</v>
      </c>
      <c r="I13" s="3"/>
      <c r="J13" s="2">
        <v>0</v>
      </c>
      <c r="K13" s="3"/>
      <c r="L13" s="2">
        <v>0</v>
      </c>
      <c r="M13" s="3"/>
      <c r="N13" s="2">
        <v>0</v>
      </c>
      <c r="O13" s="3"/>
      <c r="P13" s="2">
        <v>0</v>
      </c>
      <c r="Q13" s="3"/>
      <c r="R13" s="2">
        <v>0</v>
      </c>
      <c r="S13" s="3"/>
      <c r="T13" s="2">
        <v>0</v>
      </c>
      <c r="U13" s="3"/>
      <c r="V13" s="2">
        <v>0</v>
      </c>
      <c r="W13" s="3"/>
      <c r="X13" s="2">
        <v>0</v>
      </c>
      <c r="Y13" s="3"/>
      <c r="Z13" s="2">
        <v>0</v>
      </c>
      <c r="AA13" s="3"/>
      <c r="AB13" s="2">
        <v>0</v>
      </c>
      <c r="AC13" s="3"/>
      <c r="AD13" s="2">
        <v>0</v>
      </c>
      <c r="AE13" s="3"/>
      <c r="AF13" s="2">
        <v>0</v>
      </c>
      <c r="AG13" s="3"/>
      <c r="AH13" s="2">
        <f t="shared" si="0"/>
        <v>0</v>
      </c>
      <c r="AI13" s="3"/>
      <c r="AJ13" s="2">
        <v>0</v>
      </c>
      <c r="AK13" s="3"/>
      <c r="AL13" s="2">
        <v>0</v>
      </c>
      <c r="AM13" s="3"/>
      <c r="AN13" s="2">
        <v>0</v>
      </c>
      <c r="AO13" s="3"/>
      <c r="AP13" s="2">
        <v>0</v>
      </c>
      <c r="AQ13" s="3"/>
      <c r="AR13" s="2">
        <f t="shared" si="1"/>
        <v>11556.26</v>
      </c>
    </row>
    <row r="14" spans="1:44" ht="16" thickBot="1" x14ac:dyDescent="0.25">
      <c r="A14" s="1"/>
      <c r="B14" s="1"/>
      <c r="C14" s="1"/>
      <c r="D14" s="1"/>
      <c r="E14" s="1" t="s">
        <v>32</v>
      </c>
      <c r="F14" s="2">
        <v>0</v>
      </c>
      <c r="G14" s="3"/>
      <c r="H14" s="2">
        <v>0</v>
      </c>
      <c r="I14" s="3"/>
      <c r="J14" s="2">
        <v>0</v>
      </c>
      <c r="K14" s="3"/>
      <c r="L14" s="2">
        <v>0</v>
      </c>
      <c r="M14" s="3"/>
      <c r="N14" s="2">
        <v>4085.25</v>
      </c>
      <c r="O14" s="3"/>
      <c r="P14" s="2">
        <v>0</v>
      </c>
      <c r="Q14" s="3"/>
      <c r="R14" s="2">
        <v>0</v>
      </c>
      <c r="S14" s="3"/>
      <c r="T14" s="2">
        <v>0</v>
      </c>
      <c r="U14" s="3"/>
      <c r="V14" s="2">
        <v>0</v>
      </c>
      <c r="W14" s="3"/>
      <c r="X14" s="2">
        <v>0</v>
      </c>
      <c r="Y14" s="3"/>
      <c r="Z14" s="2">
        <v>0</v>
      </c>
      <c r="AA14" s="3"/>
      <c r="AB14" s="2">
        <v>0</v>
      </c>
      <c r="AC14" s="3"/>
      <c r="AD14" s="2">
        <v>0</v>
      </c>
      <c r="AE14" s="3"/>
      <c r="AF14" s="2">
        <v>0</v>
      </c>
      <c r="AG14" s="3"/>
      <c r="AH14" s="2">
        <f t="shared" si="0"/>
        <v>4085.25</v>
      </c>
      <c r="AI14" s="3"/>
      <c r="AJ14" s="2">
        <v>0</v>
      </c>
      <c r="AK14" s="3"/>
      <c r="AL14" s="2">
        <v>0</v>
      </c>
      <c r="AM14" s="3"/>
      <c r="AN14" s="2">
        <v>0</v>
      </c>
      <c r="AO14" s="3"/>
      <c r="AP14" s="2">
        <v>0</v>
      </c>
      <c r="AQ14" s="3"/>
      <c r="AR14" s="2">
        <f t="shared" si="1"/>
        <v>4085.25</v>
      </c>
    </row>
    <row r="15" spans="1:44" ht="16" thickBot="1" x14ac:dyDescent="0.25">
      <c r="A15" s="1"/>
      <c r="B15" s="1"/>
      <c r="C15" s="1"/>
      <c r="D15" s="1" t="s">
        <v>33</v>
      </c>
      <c r="E15" s="1"/>
      <c r="F15" s="4">
        <f>ROUND(SUM(F7:F14),5)</f>
        <v>9507.19</v>
      </c>
      <c r="G15" s="3"/>
      <c r="H15" s="4">
        <f>ROUND(SUM(H7:H14),5)</f>
        <v>11556.26</v>
      </c>
      <c r="I15" s="3"/>
      <c r="J15" s="4">
        <f>ROUND(SUM(J7:J14),5)</f>
        <v>27297.13</v>
      </c>
      <c r="K15" s="3"/>
      <c r="L15" s="4">
        <f>ROUND(SUM(L7:L14),5)</f>
        <v>21726.28</v>
      </c>
      <c r="M15" s="3"/>
      <c r="N15" s="4">
        <f>ROUND(SUM(N7:N14),5)</f>
        <v>4085.25</v>
      </c>
      <c r="O15" s="3"/>
      <c r="P15" s="4">
        <f>ROUND(SUM(P7:P14),5)</f>
        <v>55.58</v>
      </c>
      <c r="Q15" s="3"/>
      <c r="R15" s="4">
        <f>ROUND(SUM(R7:R14),5)</f>
        <v>3823.53</v>
      </c>
      <c r="S15" s="3"/>
      <c r="T15" s="4">
        <f>ROUND(SUM(T7:T14),5)</f>
        <v>0</v>
      </c>
      <c r="U15" s="3"/>
      <c r="V15" s="4">
        <f>ROUND(SUM(V7:V14),5)</f>
        <v>177.41</v>
      </c>
      <c r="W15" s="3"/>
      <c r="X15" s="4">
        <f>ROUND(SUM(X7:X14),5)</f>
        <v>5829.42</v>
      </c>
      <c r="Y15" s="3"/>
      <c r="Z15" s="4">
        <f>ROUND(SUM(Z7:Z14),5)</f>
        <v>1700.51</v>
      </c>
      <c r="AA15" s="3"/>
      <c r="AB15" s="4">
        <f>ROUND(SUM(AB7:AB14),5)</f>
        <v>0</v>
      </c>
      <c r="AC15" s="3"/>
      <c r="AD15" s="4">
        <f>ROUND(SUM(AD7:AD14),5)</f>
        <v>0</v>
      </c>
      <c r="AE15" s="3"/>
      <c r="AF15" s="4">
        <f>ROUND(SUM(AF7:AF14),5)</f>
        <v>1670.41</v>
      </c>
      <c r="AG15" s="3"/>
      <c r="AH15" s="4">
        <f t="shared" si="0"/>
        <v>39068.39</v>
      </c>
      <c r="AI15" s="3"/>
      <c r="AJ15" s="4">
        <f>ROUND(SUM(AJ7:AJ14),5)</f>
        <v>0</v>
      </c>
      <c r="AK15" s="3"/>
      <c r="AL15" s="4">
        <f>ROUND(SUM(AL7:AL14),5)</f>
        <v>3721.3</v>
      </c>
      <c r="AM15" s="3"/>
      <c r="AN15" s="4">
        <f>ROUND(SUM(AN7:AN14),5)</f>
        <v>68410.570000000007</v>
      </c>
      <c r="AO15" s="3"/>
      <c r="AP15" s="4">
        <f>ROUND(SUM(AP7:AP14),5)</f>
        <v>0</v>
      </c>
      <c r="AQ15" s="3"/>
      <c r="AR15" s="4">
        <f t="shared" si="1"/>
        <v>159560.84</v>
      </c>
    </row>
    <row r="16" spans="1:44" x14ac:dyDescent="0.2">
      <c r="A16" s="1"/>
      <c r="B16" s="1"/>
      <c r="C16" s="1" t="s">
        <v>34</v>
      </c>
      <c r="D16" s="1"/>
      <c r="E16" s="1"/>
      <c r="F16" s="2">
        <f>ROUND(SUM(F5:F6)+F15,5)</f>
        <v>9507.19</v>
      </c>
      <c r="G16" s="3"/>
      <c r="H16" s="2">
        <f>ROUND(SUM(H5:H6)+H15,5)</f>
        <v>12076.36</v>
      </c>
      <c r="I16" s="3"/>
      <c r="J16" s="2">
        <f>ROUND(SUM(J5:J6)+J15,5)</f>
        <v>27297.13</v>
      </c>
      <c r="K16" s="3"/>
      <c r="L16" s="2">
        <f>ROUND(SUM(L5:L6)+L15,5)</f>
        <v>21726.28</v>
      </c>
      <c r="M16" s="3"/>
      <c r="N16" s="2">
        <f>ROUND(SUM(N5:N6)+N15,5)</f>
        <v>4085.25</v>
      </c>
      <c r="O16" s="3"/>
      <c r="P16" s="2">
        <f>ROUND(SUM(P5:P6)+P15,5)</f>
        <v>55.58</v>
      </c>
      <c r="Q16" s="3"/>
      <c r="R16" s="2">
        <f>ROUND(SUM(R5:R6)+R15,5)</f>
        <v>3823.53</v>
      </c>
      <c r="S16" s="3"/>
      <c r="T16" s="2">
        <f>ROUND(SUM(T5:T6)+T15,5)</f>
        <v>0</v>
      </c>
      <c r="U16" s="3"/>
      <c r="V16" s="2">
        <f>ROUND(SUM(V5:V6)+V15,5)</f>
        <v>177.41</v>
      </c>
      <c r="W16" s="3"/>
      <c r="X16" s="2">
        <f>ROUND(SUM(X5:X6)+X15,5)</f>
        <v>5829.42</v>
      </c>
      <c r="Y16" s="3"/>
      <c r="Z16" s="2">
        <f>ROUND(SUM(Z5:Z6)+Z15,5)</f>
        <v>1700.51</v>
      </c>
      <c r="AA16" s="3"/>
      <c r="AB16" s="2">
        <f>ROUND(SUM(AB5:AB6)+AB15,5)</f>
        <v>0</v>
      </c>
      <c r="AC16" s="3"/>
      <c r="AD16" s="2">
        <f>ROUND(SUM(AD5:AD6)+AD15,5)</f>
        <v>0</v>
      </c>
      <c r="AE16" s="3"/>
      <c r="AF16" s="2">
        <f>ROUND(SUM(AF5:AF6)+AF15,5)</f>
        <v>1670.41</v>
      </c>
      <c r="AG16" s="3"/>
      <c r="AH16" s="2">
        <f t="shared" si="0"/>
        <v>39068.39</v>
      </c>
      <c r="AI16" s="3"/>
      <c r="AJ16" s="2">
        <f>ROUND(SUM(AJ5:AJ6)+AJ15,5)</f>
        <v>0</v>
      </c>
      <c r="AK16" s="3"/>
      <c r="AL16" s="2">
        <f>ROUND(SUM(AL5:AL6)+AL15,5)</f>
        <v>3746.49</v>
      </c>
      <c r="AM16" s="3"/>
      <c r="AN16" s="2">
        <f>ROUND(SUM(AN5:AN6)+AN15,5)</f>
        <v>68410.570000000007</v>
      </c>
      <c r="AO16" s="3"/>
      <c r="AP16" s="2">
        <f>ROUND(SUM(AP5:AP6)+AP15,5)</f>
        <v>0</v>
      </c>
      <c r="AQ16" s="3"/>
      <c r="AR16" s="2">
        <f t="shared" si="1"/>
        <v>160106.13</v>
      </c>
    </row>
    <row r="17" spans="1:44" x14ac:dyDescent="0.2">
      <c r="A17" s="1"/>
      <c r="B17" s="1"/>
      <c r="C17" s="1" t="s">
        <v>35</v>
      </c>
      <c r="D17" s="1"/>
      <c r="E17" s="1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</row>
    <row r="18" spans="1:44" ht="16" thickBot="1" x14ac:dyDescent="0.25">
      <c r="A18" s="1"/>
      <c r="B18" s="1"/>
      <c r="C18" s="1"/>
      <c r="D18" s="1" t="s">
        <v>36</v>
      </c>
      <c r="E18" s="1"/>
      <c r="F18" s="2">
        <v>0</v>
      </c>
      <c r="G18" s="3"/>
      <c r="H18" s="2">
        <v>0</v>
      </c>
      <c r="I18" s="3"/>
      <c r="J18" s="2">
        <v>0</v>
      </c>
      <c r="K18" s="3"/>
      <c r="L18" s="2">
        <v>12293</v>
      </c>
      <c r="M18" s="3"/>
      <c r="N18" s="2">
        <v>0</v>
      </c>
      <c r="O18" s="3"/>
      <c r="P18" s="2">
        <v>0</v>
      </c>
      <c r="Q18" s="3"/>
      <c r="R18" s="2">
        <v>0</v>
      </c>
      <c r="S18" s="3"/>
      <c r="T18" s="2">
        <v>0</v>
      </c>
      <c r="U18" s="3"/>
      <c r="V18" s="2">
        <v>0</v>
      </c>
      <c r="W18" s="3"/>
      <c r="X18" s="2">
        <v>0</v>
      </c>
      <c r="Y18" s="3"/>
      <c r="Z18" s="2">
        <v>0</v>
      </c>
      <c r="AA18" s="3"/>
      <c r="AB18" s="2">
        <v>0</v>
      </c>
      <c r="AC18" s="3"/>
      <c r="AD18" s="2">
        <v>0</v>
      </c>
      <c r="AE18" s="3"/>
      <c r="AF18" s="2">
        <v>0</v>
      </c>
      <c r="AG18" s="3"/>
      <c r="AH18" s="2">
        <f>ROUND(SUM(L18:AF18),5)</f>
        <v>12293</v>
      </c>
      <c r="AI18" s="3"/>
      <c r="AJ18" s="2">
        <v>-12293</v>
      </c>
      <c r="AK18" s="3"/>
      <c r="AL18" s="2">
        <v>2505</v>
      </c>
      <c r="AM18" s="3"/>
      <c r="AN18" s="2">
        <v>0</v>
      </c>
      <c r="AO18" s="3"/>
      <c r="AP18" s="2">
        <v>0</v>
      </c>
      <c r="AQ18" s="3"/>
      <c r="AR18" s="2">
        <f>ROUND(SUM(F18:J18)+SUM(AH18:AP18),5)</f>
        <v>2505</v>
      </c>
    </row>
    <row r="19" spans="1:44" ht="16" thickBot="1" x14ac:dyDescent="0.25">
      <c r="A19" s="1"/>
      <c r="B19" s="1"/>
      <c r="C19" s="1" t="s">
        <v>37</v>
      </c>
      <c r="D19" s="1"/>
      <c r="E19" s="1"/>
      <c r="F19" s="4">
        <f>ROUND(SUM(F17:F18),5)</f>
        <v>0</v>
      </c>
      <c r="G19" s="3"/>
      <c r="H19" s="4">
        <f>ROUND(SUM(H17:H18),5)</f>
        <v>0</v>
      </c>
      <c r="I19" s="3"/>
      <c r="J19" s="4">
        <f>ROUND(SUM(J17:J18),5)</f>
        <v>0</v>
      </c>
      <c r="K19" s="3"/>
      <c r="L19" s="4">
        <f>ROUND(SUM(L17:L18),5)</f>
        <v>12293</v>
      </c>
      <c r="M19" s="3"/>
      <c r="N19" s="4">
        <f>ROUND(SUM(N17:N18),5)</f>
        <v>0</v>
      </c>
      <c r="O19" s="3"/>
      <c r="P19" s="4">
        <f>ROUND(SUM(P17:P18),5)</f>
        <v>0</v>
      </c>
      <c r="Q19" s="3"/>
      <c r="R19" s="4">
        <f>ROUND(SUM(R17:R18),5)</f>
        <v>0</v>
      </c>
      <c r="S19" s="3"/>
      <c r="T19" s="4">
        <f>ROUND(SUM(T17:T18),5)</f>
        <v>0</v>
      </c>
      <c r="U19" s="3"/>
      <c r="V19" s="4">
        <f>ROUND(SUM(V17:V18),5)</f>
        <v>0</v>
      </c>
      <c r="W19" s="3"/>
      <c r="X19" s="4">
        <f>ROUND(SUM(X17:X18),5)</f>
        <v>0</v>
      </c>
      <c r="Y19" s="3"/>
      <c r="Z19" s="4">
        <f>ROUND(SUM(Z17:Z18),5)</f>
        <v>0</v>
      </c>
      <c r="AA19" s="3"/>
      <c r="AB19" s="4">
        <f>ROUND(SUM(AB17:AB18),5)</f>
        <v>0</v>
      </c>
      <c r="AC19" s="3"/>
      <c r="AD19" s="4">
        <f>ROUND(SUM(AD17:AD18),5)</f>
        <v>0</v>
      </c>
      <c r="AE19" s="3"/>
      <c r="AF19" s="4">
        <f>ROUND(SUM(AF17:AF18),5)</f>
        <v>0</v>
      </c>
      <c r="AG19" s="3"/>
      <c r="AH19" s="4">
        <f>ROUND(SUM(L19:AF19),5)</f>
        <v>12293</v>
      </c>
      <c r="AI19" s="3"/>
      <c r="AJ19" s="4">
        <f>ROUND(SUM(AJ17:AJ18),5)</f>
        <v>-12293</v>
      </c>
      <c r="AK19" s="3"/>
      <c r="AL19" s="4">
        <f>ROUND(SUM(AL17:AL18),5)</f>
        <v>2505</v>
      </c>
      <c r="AM19" s="3"/>
      <c r="AN19" s="4">
        <f>ROUND(SUM(AN17:AN18),5)</f>
        <v>0</v>
      </c>
      <c r="AO19" s="3"/>
      <c r="AP19" s="4">
        <f>ROUND(SUM(AP17:AP18),5)</f>
        <v>0</v>
      </c>
      <c r="AQ19" s="3"/>
      <c r="AR19" s="4">
        <f>ROUND(SUM(F19:J19)+SUM(AH19:AP19),5)</f>
        <v>2505</v>
      </c>
    </row>
    <row r="20" spans="1:44" x14ac:dyDescent="0.2">
      <c r="A20" s="1"/>
      <c r="B20" s="1" t="s">
        <v>38</v>
      </c>
      <c r="C20" s="1"/>
      <c r="D20" s="1"/>
      <c r="E20" s="1"/>
      <c r="F20" s="2">
        <f>ROUND(F4+F16+F19,5)</f>
        <v>9507.19</v>
      </c>
      <c r="G20" s="3"/>
      <c r="H20" s="2">
        <f>ROUND(H4+H16+H19,5)</f>
        <v>12076.36</v>
      </c>
      <c r="I20" s="3"/>
      <c r="J20" s="2">
        <f>ROUND(J4+J16+J19,5)</f>
        <v>27297.13</v>
      </c>
      <c r="K20" s="3"/>
      <c r="L20" s="2">
        <f>ROUND(L4+L16+L19,5)</f>
        <v>34019.279999999999</v>
      </c>
      <c r="M20" s="3"/>
      <c r="N20" s="2">
        <f>ROUND(N4+N16+N19,5)</f>
        <v>4085.25</v>
      </c>
      <c r="O20" s="3"/>
      <c r="P20" s="2">
        <f>ROUND(P4+P16+P19,5)</f>
        <v>55.58</v>
      </c>
      <c r="Q20" s="3"/>
      <c r="R20" s="2">
        <f>ROUND(R4+R16+R19,5)</f>
        <v>3823.53</v>
      </c>
      <c r="S20" s="3"/>
      <c r="T20" s="2">
        <f>ROUND(T4+T16+T19,5)</f>
        <v>0</v>
      </c>
      <c r="U20" s="3"/>
      <c r="V20" s="2">
        <f>ROUND(V4+V16+V19,5)</f>
        <v>177.41</v>
      </c>
      <c r="W20" s="3"/>
      <c r="X20" s="2">
        <f>ROUND(X4+X16+X19,5)</f>
        <v>5829.42</v>
      </c>
      <c r="Y20" s="3"/>
      <c r="Z20" s="2">
        <f>ROUND(Z4+Z16+Z19,5)</f>
        <v>1700.51</v>
      </c>
      <c r="AA20" s="3"/>
      <c r="AB20" s="2">
        <f>ROUND(AB4+AB16+AB19,5)</f>
        <v>0</v>
      </c>
      <c r="AC20" s="3"/>
      <c r="AD20" s="2">
        <f>ROUND(AD4+AD16+AD19,5)</f>
        <v>0</v>
      </c>
      <c r="AE20" s="3"/>
      <c r="AF20" s="2">
        <f>ROUND(AF4+AF16+AF19,5)</f>
        <v>1670.41</v>
      </c>
      <c r="AG20" s="3"/>
      <c r="AH20" s="2">
        <f>ROUND(SUM(L20:AF20),5)</f>
        <v>51361.39</v>
      </c>
      <c r="AI20" s="3"/>
      <c r="AJ20" s="2">
        <f>ROUND(AJ4+AJ16+AJ19,5)</f>
        <v>-12293</v>
      </c>
      <c r="AK20" s="3"/>
      <c r="AL20" s="2">
        <f>ROUND(AL4+AL16+AL19,5)</f>
        <v>6251.49</v>
      </c>
      <c r="AM20" s="3"/>
      <c r="AN20" s="2">
        <f>ROUND(AN4+AN16+AN19,5)</f>
        <v>68410.570000000007</v>
      </c>
      <c r="AO20" s="3"/>
      <c r="AP20" s="2">
        <f>ROUND(AP4+AP16+AP19,5)</f>
        <v>0</v>
      </c>
      <c r="AQ20" s="3"/>
      <c r="AR20" s="2">
        <f>ROUND(SUM(F20:J20)+SUM(AH20:AP20),5)</f>
        <v>162611.13</v>
      </c>
    </row>
    <row r="21" spans="1:44" x14ac:dyDescent="0.2">
      <c r="A21" s="1"/>
      <c r="B21" s="1" t="s">
        <v>39</v>
      </c>
      <c r="C21" s="1"/>
      <c r="D21" s="1"/>
      <c r="E21" s="1"/>
      <c r="F21" s="2"/>
      <c r="G21" s="3"/>
      <c r="H21" s="2"/>
      <c r="I21" s="3"/>
      <c r="J21" s="2"/>
      <c r="K21" s="3"/>
      <c r="L21" s="2"/>
      <c r="M21" s="3"/>
      <c r="N21" s="2"/>
      <c r="O21" s="3"/>
      <c r="P21" s="2"/>
      <c r="Q21" s="3"/>
      <c r="R21" s="2"/>
      <c r="S21" s="3"/>
      <c r="T21" s="2"/>
      <c r="U21" s="3"/>
      <c r="V21" s="2"/>
      <c r="W21" s="3"/>
      <c r="X21" s="2"/>
      <c r="Y21" s="3"/>
      <c r="Z21" s="2"/>
      <c r="AA21" s="3"/>
      <c r="AB21" s="2"/>
      <c r="AC21" s="3"/>
      <c r="AD21" s="2"/>
      <c r="AE21" s="3"/>
      <c r="AF21" s="2"/>
      <c r="AG21" s="3"/>
      <c r="AH21" s="2"/>
      <c r="AI21" s="3"/>
      <c r="AJ21" s="2"/>
      <c r="AK21" s="3"/>
      <c r="AL21" s="2"/>
      <c r="AM21" s="3"/>
      <c r="AN21" s="2"/>
      <c r="AO21" s="3"/>
      <c r="AP21" s="2"/>
      <c r="AQ21" s="3"/>
      <c r="AR21" s="2"/>
    </row>
    <row r="22" spans="1:44" x14ac:dyDescent="0.2">
      <c r="A22" s="1"/>
      <c r="B22" s="1"/>
      <c r="C22" s="1" t="s">
        <v>40</v>
      </c>
      <c r="D22" s="1"/>
      <c r="E22" s="1"/>
      <c r="F22" s="2"/>
      <c r="G22" s="3"/>
      <c r="H22" s="2"/>
      <c r="I22" s="3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  <c r="AI22" s="3"/>
      <c r="AJ22" s="2"/>
      <c r="AK22" s="3"/>
      <c r="AL22" s="2"/>
      <c r="AM22" s="3"/>
      <c r="AN22" s="2"/>
      <c r="AO22" s="3"/>
      <c r="AP22" s="2"/>
      <c r="AQ22" s="3"/>
      <c r="AR22" s="2"/>
    </row>
    <row r="23" spans="1:44" x14ac:dyDescent="0.2">
      <c r="A23" s="1"/>
      <c r="B23" s="1"/>
      <c r="C23" s="1"/>
      <c r="D23" s="1" t="s">
        <v>41</v>
      </c>
      <c r="E23" s="1"/>
      <c r="F23" s="2">
        <v>0</v>
      </c>
      <c r="G23" s="3"/>
      <c r="H23" s="2">
        <v>0</v>
      </c>
      <c r="I23" s="3"/>
      <c r="J23" s="2">
        <v>372076.05</v>
      </c>
      <c r="K23" s="3"/>
      <c r="L23" s="2">
        <v>0</v>
      </c>
      <c r="M23" s="3"/>
      <c r="N23" s="2">
        <v>0</v>
      </c>
      <c r="O23" s="3"/>
      <c r="P23" s="2">
        <v>178137</v>
      </c>
      <c r="Q23" s="3"/>
      <c r="R23" s="2">
        <v>0</v>
      </c>
      <c r="S23" s="3"/>
      <c r="T23" s="2">
        <v>0</v>
      </c>
      <c r="U23" s="3"/>
      <c r="V23" s="2">
        <v>0</v>
      </c>
      <c r="W23" s="3"/>
      <c r="X23" s="2">
        <v>0</v>
      </c>
      <c r="Y23" s="3"/>
      <c r="Z23" s="2">
        <v>0</v>
      </c>
      <c r="AA23" s="3"/>
      <c r="AB23" s="2">
        <v>0</v>
      </c>
      <c r="AC23" s="3"/>
      <c r="AD23" s="2">
        <v>0</v>
      </c>
      <c r="AE23" s="3"/>
      <c r="AF23" s="2">
        <v>0</v>
      </c>
      <c r="AG23" s="3"/>
      <c r="AH23" s="2">
        <f>ROUND(SUM(L23:AF23),5)</f>
        <v>178137</v>
      </c>
      <c r="AI23" s="3"/>
      <c r="AJ23" s="2">
        <v>0</v>
      </c>
      <c r="AK23" s="3"/>
      <c r="AL23" s="2">
        <v>23352</v>
      </c>
      <c r="AM23" s="3"/>
      <c r="AN23" s="2">
        <v>20130.82</v>
      </c>
      <c r="AO23" s="3"/>
      <c r="AP23" s="2">
        <v>0</v>
      </c>
      <c r="AQ23" s="3"/>
      <c r="AR23" s="2">
        <f>ROUND(SUM(F23:J23)+SUM(AH23:AP23),5)</f>
        <v>593695.87</v>
      </c>
    </row>
    <row r="24" spans="1:44" ht="16" thickBot="1" x14ac:dyDescent="0.25">
      <c r="A24" s="1"/>
      <c r="B24" s="1"/>
      <c r="C24" s="1"/>
      <c r="D24" s="1" t="s">
        <v>42</v>
      </c>
      <c r="E24" s="1"/>
      <c r="F24" s="2">
        <v>0</v>
      </c>
      <c r="G24" s="3"/>
      <c r="H24" s="2">
        <v>0</v>
      </c>
      <c r="I24" s="3"/>
      <c r="J24" s="2">
        <v>-210843.07</v>
      </c>
      <c r="K24" s="3"/>
      <c r="L24" s="2">
        <v>0</v>
      </c>
      <c r="M24" s="3"/>
      <c r="N24" s="2">
        <v>0</v>
      </c>
      <c r="O24" s="3"/>
      <c r="P24" s="2">
        <v>-38101.53</v>
      </c>
      <c r="Q24" s="3"/>
      <c r="R24" s="2">
        <v>0</v>
      </c>
      <c r="S24" s="3"/>
      <c r="T24" s="2">
        <v>0</v>
      </c>
      <c r="U24" s="3"/>
      <c r="V24" s="2">
        <v>0</v>
      </c>
      <c r="W24" s="3"/>
      <c r="X24" s="2">
        <v>0</v>
      </c>
      <c r="Y24" s="3"/>
      <c r="Z24" s="2">
        <v>0</v>
      </c>
      <c r="AA24" s="3"/>
      <c r="AB24" s="2">
        <v>0</v>
      </c>
      <c r="AC24" s="3"/>
      <c r="AD24" s="2">
        <v>0</v>
      </c>
      <c r="AE24" s="3"/>
      <c r="AF24" s="2">
        <v>0</v>
      </c>
      <c r="AG24" s="3"/>
      <c r="AH24" s="2">
        <f>ROUND(SUM(L24:AF24),5)</f>
        <v>-38101.53</v>
      </c>
      <c r="AI24" s="3"/>
      <c r="AJ24" s="2">
        <v>0</v>
      </c>
      <c r="AK24" s="3"/>
      <c r="AL24" s="2">
        <v>-9340.7999999999993</v>
      </c>
      <c r="AM24" s="3"/>
      <c r="AN24" s="2">
        <v>-7549.05</v>
      </c>
      <c r="AO24" s="3"/>
      <c r="AP24" s="2">
        <v>0</v>
      </c>
      <c r="AQ24" s="3"/>
      <c r="AR24" s="2">
        <f>ROUND(SUM(F24:J24)+SUM(AH24:AP24),5)</f>
        <v>-265834.45</v>
      </c>
    </row>
    <row r="25" spans="1:44" ht="16" thickBot="1" x14ac:dyDescent="0.25">
      <c r="A25" s="1"/>
      <c r="B25" s="1"/>
      <c r="C25" s="1" t="s">
        <v>43</v>
      </c>
      <c r="D25" s="1"/>
      <c r="E25" s="1"/>
      <c r="F25" s="4">
        <f>ROUND(SUM(F22:F24),5)</f>
        <v>0</v>
      </c>
      <c r="G25" s="3"/>
      <c r="H25" s="4">
        <f>ROUND(SUM(H22:H24),5)</f>
        <v>0</v>
      </c>
      <c r="I25" s="3"/>
      <c r="J25" s="4">
        <f>ROUND(SUM(J22:J24),5)</f>
        <v>161232.98000000001</v>
      </c>
      <c r="K25" s="3"/>
      <c r="L25" s="4">
        <f>ROUND(SUM(L22:L24),5)</f>
        <v>0</v>
      </c>
      <c r="M25" s="3"/>
      <c r="N25" s="4">
        <f>ROUND(SUM(N22:N24),5)</f>
        <v>0</v>
      </c>
      <c r="O25" s="3"/>
      <c r="P25" s="4">
        <f>ROUND(SUM(P22:P24),5)</f>
        <v>140035.47</v>
      </c>
      <c r="Q25" s="3"/>
      <c r="R25" s="4">
        <f>ROUND(SUM(R22:R24),5)</f>
        <v>0</v>
      </c>
      <c r="S25" s="3"/>
      <c r="T25" s="4">
        <f>ROUND(SUM(T22:T24),5)</f>
        <v>0</v>
      </c>
      <c r="U25" s="3"/>
      <c r="V25" s="4">
        <f>ROUND(SUM(V22:V24),5)</f>
        <v>0</v>
      </c>
      <c r="W25" s="3"/>
      <c r="X25" s="4">
        <f>ROUND(SUM(X22:X24),5)</f>
        <v>0</v>
      </c>
      <c r="Y25" s="3"/>
      <c r="Z25" s="4">
        <f>ROUND(SUM(Z22:Z24),5)</f>
        <v>0</v>
      </c>
      <c r="AA25" s="3"/>
      <c r="AB25" s="4">
        <f>ROUND(SUM(AB22:AB24),5)</f>
        <v>0</v>
      </c>
      <c r="AC25" s="3"/>
      <c r="AD25" s="4">
        <f>ROUND(SUM(AD22:AD24),5)</f>
        <v>0</v>
      </c>
      <c r="AE25" s="3"/>
      <c r="AF25" s="4">
        <f>ROUND(SUM(AF22:AF24),5)</f>
        <v>0</v>
      </c>
      <c r="AG25" s="3"/>
      <c r="AH25" s="4">
        <f>ROUND(SUM(L25:AF25),5)</f>
        <v>140035.47</v>
      </c>
      <c r="AI25" s="3"/>
      <c r="AJ25" s="4">
        <f>ROUND(SUM(AJ22:AJ24),5)</f>
        <v>0</v>
      </c>
      <c r="AK25" s="3"/>
      <c r="AL25" s="4">
        <f>ROUND(SUM(AL22:AL24),5)</f>
        <v>14011.2</v>
      </c>
      <c r="AM25" s="3"/>
      <c r="AN25" s="4">
        <f>ROUND(SUM(AN22:AN24),5)</f>
        <v>12581.77</v>
      </c>
      <c r="AO25" s="3"/>
      <c r="AP25" s="4">
        <f>ROUND(SUM(AP22:AP24),5)</f>
        <v>0</v>
      </c>
      <c r="AQ25" s="3"/>
      <c r="AR25" s="4">
        <f>ROUND(SUM(F25:J25)+SUM(AH25:AP25),5)</f>
        <v>327861.42</v>
      </c>
    </row>
    <row r="26" spans="1:44" x14ac:dyDescent="0.2">
      <c r="A26" s="1"/>
      <c r="B26" s="1" t="s">
        <v>44</v>
      </c>
      <c r="C26" s="1"/>
      <c r="D26" s="1"/>
      <c r="E26" s="1"/>
      <c r="F26" s="2">
        <f>ROUND(F21+F25,5)</f>
        <v>0</v>
      </c>
      <c r="G26" s="3"/>
      <c r="H26" s="2">
        <f>ROUND(H21+H25,5)</f>
        <v>0</v>
      </c>
      <c r="I26" s="3"/>
      <c r="J26" s="2">
        <f>ROUND(J21+J25,5)</f>
        <v>161232.98000000001</v>
      </c>
      <c r="K26" s="3"/>
      <c r="L26" s="2">
        <f>ROUND(L21+L25,5)</f>
        <v>0</v>
      </c>
      <c r="M26" s="3"/>
      <c r="N26" s="2">
        <f>ROUND(N21+N25,5)</f>
        <v>0</v>
      </c>
      <c r="O26" s="3"/>
      <c r="P26" s="2">
        <f>ROUND(P21+P25,5)</f>
        <v>140035.47</v>
      </c>
      <c r="Q26" s="3"/>
      <c r="R26" s="2">
        <f>ROUND(R21+R25,5)</f>
        <v>0</v>
      </c>
      <c r="S26" s="3"/>
      <c r="T26" s="2">
        <f>ROUND(T21+T25,5)</f>
        <v>0</v>
      </c>
      <c r="U26" s="3"/>
      <c r="V26" s="2">
        <f>ROUND(V21+V25,5)</f>
        <v>0</v>
      </c>
      <c r="W26" s="3"/>
      <c r="X26" s="2">
        <f>ROUND(X21+X25,5)</f>
        <v>0</v>
      </c>
      <c r="Y26" s="3"/>
      <c r="Z26" s="2">
        <f>ROUND(Z21+Z25,5)</f>
        <v>0</v>
      </c>
      <c r="AA26" s="3"/>
      <c r="AB26" s="2">
        <f>ROUND(AB21+AB25,5)</f>
        <v>0</v>
      </c>
      <c r="AC26" s="3"/>
      <c r="AD26" s="2">
        <f>ROUND(AD21+AD25,5)</f>
        <v>0</v>
      </c>
      <c r="AE26" s="3"/>
      <c r="AF26" s="2">
        <f>ROUND(AF21+AF25,5)</f>
        <v>0</v>
      </c>
      <c r="AG26" s="3"/>
      <c r="AH26" s="2">
        <f>ROUND(SUM(L26:AF26),5)</f>
        <v>140035.47</v>
      </c>
      <c r="AI26" s="3"/>
      <c r="AJ26" s="2">
        <f>ROUND(AJ21+AJ25,5)</f>
        <v>0</v>
      </c>
      <c r="AK26" s="3"/>
      <c r="AL26" s="2">
        <f>ROUND(AL21+AL25,5)</f>
        <v>14011.2</v>
      </c>
      <c r="AM26" s="3"/>
      <c r="AN26" s="2">
        <f>ROUND(AN21+AN25,5)</f>
        <v>12581.77</v>
      </c>
      <c r="AO26" s="3"/>
      <c r="AP26" s="2">
        <f>ROUND(AP21+AP25,5)</f>
        <v>0</v>
      </c>
      <c r="AQ26" s="3"/>
      <c r="AR26" s="2">
        <f>ROUND(SUM(F26:J26)+SUM(AH26:AP26),5)</f>
        <v>327861.42</v>
      </c>
    </row>
    <row r="27" spans="1:44" x14ac:dyDescent="0.2">
      <c r="A27" s="1"/>
      <c r="B27" s="1" t="s">
        <v>45</v>
      </c>
      <c r="C27" s="1"/>
      <c r="D27" s="1"/>
      <c r="E27" s="1"/>
      <c r="F27" s="2"/>
      <c r="G27" s="3"/>
      <c r="H27" s="2"/>
      <c r="I27" s="3"/>
      <c r="J27" s="2"/>
      <c r="K27" s="3"/>
      <c r="L27" s="2"/>
      <c r="M27" s="3"/>
      <c r="N27" s="2"/>
      <c r="O27" s="3"/>
      <c r="P27" s="2"/>
      <c r="Q27" s="3"/>
      <c r="R27" s="2"/>
      <c r="S27" s="3"/>
      <c r="T27" s="2"/>
      <c r="U27" s="3"/>
      <c r="V27" s="2"/>
      <c r="W27" s="3"/>
      <c r="X27" s="2"/>
      <c r="Y27" s="3"/>
      <c r="Z27" s="2"/>
      <c r="AA27" s="3"/>
      <c r="AB27" s="2"/>
      <c r="AC27" s="3"/>
      <c r="AD27" s="2"/>
      <c r="AE27" s="3"/>
      <c r="AF27" s="2"/>
      <c r="AG27" s="3"/>
      <c r="AH27" s="2"/>
      <c r="AI27" s="3"/>
      <c r="AJ27" s="2"/>
      <c r="AK27" s="3"/>
      <c r="AL27" s="2"/>
      <c r="AM27" s="3"/>
      <c r="AN27" s="2"/>
      <c r="AO27" s="3"/>
      <c r="AP27" s="2"/>
      <c r="AQ27" s="3"/>
      <c r="AR27" s="2"/>
    </row>
    <row r="28" spans="1:44" x14ac:dyDescent="0.2">
      <c r="A28" s="1"/>
      <c r="B28" s="1"/>
      <c r="C28" s="1" t="s">
        <v>46</v>
      </c>
      <c r="D28" s="1"/>
      <c r="E28" s="1"/>
      <c r="F28" s="2"/>
      <c r="G28" s="3"/>
      <c r="H28" s="2"/>
      <c r="I28" s="3"/>
      <c r="J28" s="2"/>
      <c r="K28" s="3"/>
      <c r="L28" s="2"/>
      <c r="M28" s="3"/>
      <c r="N28" s="2"/>
      <c r="O28" s="3"/>
      <c r="P28" s="2"/>
      <c r="Q28" s="3"/>
      <c r="R28" s="2"/>
      <c r="S28" s="3"/>
      <c r="T28" s="2"/>
      <c r="U28" s="3"/>
      <c r="V28" s="2"/>
      <c r="W28" s="3"/>
      <c r="X28" s="2"/>
      <c r="Y28" s="3"/>
      <c r="Z28" s="2"/>
      <c r="AA28" s="3"/>
      <c r="AB28" s="2"/>
      <c r="AC28" s="3"/>
      <c r="AD28" s="2"/>
      <c r="AE28" s="3"/>
      <c r="AF28" s="2"/>
      <c r="AG28" s="3"/>
      <c r="AH28" s="2"/>
      <c r="AI28" s="3"/>
      <c r="AJ28" s="2"/>
      <c r="AK28" s="3"/>
      <c r="AL28" s="2"/>
      <c r="AM28" s="3"/>
      <c r="AN28" s="2"/>
      <c r="AO28" s="3"/>
      <c r="AP28" s="2"/>
      <c r="AQ28" s="3"/>
      <c r="AR28" s="2"/>
    </row>
    <row r="29" spans="1:44" x14ac:dyDescent="0.2">
      <c r="A29" s="1"/>
      <c r="B29" s="1"/>
      <c r="C29" s="1"/>
      <c r="D29" s="1" t="s">
        <v>47</v>
      </c>
      <c r="E29" s="1"/>
      <c r="F29" s="2">
        <v>0</v>
      </c>
      <c r="G29" s="3"/>
      <c r="H29" s="2">
        <v>0</v>
      </c>
      <c r="I29" s="3"/>
      <c r="J29" s="2">
        <v>17705.98</v>
      </c>
      <c r="K29" s="3"/>
      <c r="L29" s="2">
        <v>0</v>
      </c>
      <c r="M29" s="3"/>
      <c r="N29" s="2">
        <v>0</v>
      </c>
      <c r="O29" s="3"/>
      <c r="P29" s="2">
        <v>0</v>
      </c>
      <c r="Q29" s="3"/>
      <c r="R29" s="2">
        <v>0</v>
      </c>
      <c r="S29" s="3"/>
      <c r="T29" s="2">
        <v>0</v>
      </c>
      <c r="U29" s="3"/>
      <c r="V29" s="2">
        <v>0</v>
      </c>
      <c r="W29" s="3"/>
      <c r="X29" s="2">
        <v>0</v>
      </c>
      <c r="Y29" s="3"/>
      <c r="Z29" s="2">
        <v>0</v>
      </c>
      <c r="AA29" s="3"/>
      <c r="AB29" s="2">
        <v>0</v>
      </c>
      <c r="AC29" s="3"/>
      <c r="AD29" s="2">
        <v>0</v>
      </c>
      <c r="AE29" s="3"/>
      <c r="AF29" s="2">
        <v>0</v>
      </c>
      <c r="AG29" s="3"/>
      <c r="AH29" s="2">
        <f t="shared" ref="AH29:AH36" si="2">ROUND(SUM(L29:AF29),5)</f>
        <v>0</v>
      </c>
      <c r="AI29" s="3"/>
      <c r="AJ29" s="2">
        <v>0</v>
      </c>
      <c r="AK29" s="3"/>
      <c r="AL29" s="2">
        <v>0</v>
      </c>
      <c r="AM29" s="3"/>
      <c r="AN29" s="2">
        <v>0</v>
      </c>
      <c r="AO29" s="3"/>
      <c r="AP29" s="2">
        <v>0</v>
      </c>
      <c r="AQ29" s="3"/>
      <c r="AR29" s="2">
        <f t="shared" ref="AR29:AR36" si="3">ROUND(SUM(F29:J29)+SUM(AH29:AP29),5)</f>
        <v>17705.98</v>
      </c>
    </row>
    <row r="30" spans="1:44" x14ac:dyDescent="0.2">
      <c r="A30" s="1"/>
      <c r="B30" s="1"/>
      <c r="C30" s="1"/>
      <c r="D30" s="1" t="s">
        <v>48</v>
      </c>
      <c r="E30" s="1"/>
      <c r="F30" s="2">
        <v>0</v>
      </c>
      <c r="G30" s="3"/>
      <c r="H30" s="2">
        <v>0</v>
      </c>
      <c r="I30" s="3"/>
      <c r="J30" s="2">
        <v>0</v>
      </c>
      <c r="K30" s="3"/>
      <c r="L30" s="2">
        <v>0</v>
      </c>
      <c r="M30" s="3"/>
      <c r="N30" s="2">
        <v>0</v>
      </c>
      <c r="O30" s="3"/>
      <c r="P30" s="2">
        <v>0</v>
      </c>
      <c r="Q30" s="3"/>
      <c r="R30" s="2">
        <v>0</v>
      </c>
      <c r="S30" s="3"/>
      <c r="T30" s="2">
        <v>0</v>
      </c>
      <c r="U30" s="3"/>
      <c r="V30" s="2">
        <v>0</v>
      </c>
      <c r="W30" s="3"/>
      <c r="X30" s="2">
        <v>0</v>
      </c>
      <c r="Y30" s="3"/>
      <c r="Z30" s="2">
        <v>0</v>
      </c>
      <c r="AA30" s="3"/>
      <c r="AB30" s="2">
        <v>0</v>
      </c>
      <c r="AC30" s="3"/>
      <c r="AD30" s="2">
        <v>0</v>
      </c>
      <c r="AE30" s="3"/>
      <c r="AF30" s="2">
        <v>0</v>
      </c>
      <c r="AG30" s="3"/>
      <c r="AH30" s="2">
        <f t="shared" si="2"/>
        <v>0</v>
      </c>
      <c r="AI30" s="3"/>
      <c r="AJ30" s="2">
        <v>0</v>
      </c>
      <c r="AK30" s="3"/>
      <c r="AL30" s="2">
        <v>2575.86</v>
      </c>
      <c r="AM30" s="3"/>
      <c r="AN30" s="2">
        <v>0</v>
      </c>
      <c r="AO30" s="3"/>
      <c r="AP30" s="2">
        <v>0</v>
      </c>
      <c r="AQ30" s="3"/>
      <c r="AR30" s="2">
        <f t="shared" si="3"/>
        <v>2575.86</v>
      </c>
    </row>
    <row r="31" spans="1:44" x14ac:dyDescent="0.2">
      <c r="A31" s="1"/>
      <c r="B31" s="1"/>
      <c r="C31" s="1"/>
      <c r="D31" s="1" t="s">
        <v>49</v>
      </c>
      <c r="E31" s="1"/>
      <c r="F31" s="2">
        <v>0</v>
      </c>
      <c r="G31" s="3"/>
      <c r="H31" s="2">
        <v>0</v>
      </c>
      <c r="I31" s="3"/>
      <c r="J31" s="2">
        <v>5570.39</v>
      </c>
      <c r="K31" s="3"/>
      <c r="L31" s="2">
        <v>0</v>
      </c>
      <c r="M31" s="3"/>
      <c r="N31" s="2">
        <v>0</v>
      </c>
      <c r="O31" s="3"/>
      <c r="P31" s="2">
        <v>0</v>
      </c>
      <c r="Q31" s="3"/>
      <c r="R31" s="2">
        <v>0</v>
      </c>
      <c r="S31" s="3"/>
      <c r="T31" s="2">
        <v>0</v>
      </c>
      <c r="U31" s="3"/>
      <c r="V31" s="2">
        <v>0</v>
      </c>
      <c r="W31" s="3"/>
      <c r="X31" s="2">
        <v>0</v>
      </c>
      <c r="Y31" s="3"/>
      <c r="Z31" s="2">
        <v>0</v>
      </c>
      <c r="AA31" s="3"/>
      <c r="AB31" s="2">
        <v>0</v>
      </c>
      <c r="AC31" s="3"/>
      <c r="AD31" s="2">
        <v>0</v>
      </c>
      <c r="AE31" s="3"/>
      <c r="AF31" s="2">
        <v>0</v>
      </c>
      <c r="AG31" s="3"/>
      <c r="AH31" s="2">
        <f t="shared" si="2"/>
        <v>0</v>
      </c>
      <c r="AI31" s="3"/>
      <c r="AJ31" s="2">
        <v>0</v>
      </c>
      <c r="AK31" s="3"/>
      <c r="AL31" s="2">
        <v>0</v>
      </c>
      <c r="AM31" s="3"/>
      <c r="AN31" s="2">
        <v>0</v>
      </c>
      <c r="AO31" s="3"/>
      <c r="AP31" s="2">
        <v>0</v>
      </c>
      <c r="AQ31" s="3"/>
      <c r="AR31" s="2">
        <f t="shared" si="3"/>
        <v>5570.39</v>
      </c>
    </row>
    <row r="32" spans="1:44" x14ac:dyDescent="0.2">
      <c r="A32" s="1"/>
      <c r="B32" s="1"/>
      <c r="C32" s="1"/>
      <c r="D32" s="1" t="s">
        <v>50</v>
      </c>
      <c r="E32" s="1"/>
      <c r="F32" s="2">
        <v>160.62</v>
      </c>
      <c r="G32" s="3"/>
      <c r="H32" s="2">
        <v>0</v>
      </c>
      <c r="I32" s="3"/>
      <c r="J32" s="2">
        <v>0</v>
      </c>
      <c r="K32" s="3"/>
      <c r="L32" s="2">
        <v>102.85</v>
      </c>
      <c r="M32" s="3"/>
      <c r="N32" s="2">
        <v>26</v>
      </c>
      <c r="O32" s="3"/>
      <c r="P32" s="2">
        <v>0</v>
      </c>
      <c r="Q32" s="3"/>
      <c r="R32" s="2">
        <v>0</v>
      </c>
      <c r="S32" s="3"/>
      <c r="T32" s="2">
        <v>0</v>
      </c>
      <c r="U32" s="3"/>
      <c r="V32" s="2">
        <v>0</v>
      </c>
      <c r="W32" s="3"/>
      <c r="X32" s="2">
        <v>0</v>
      </c>
      <c r="Y32" s="3"/>
      <c r="Z32" s="2">
        <v>0</v>
      </c>
      <c r="AA32" s="3"/>
      <c r="AB32" s="2">
        <v>0</v>
      </c>
      <c r="AC32" s="3"/>
      <c r="AD32" s="2">
        <v>0</v>
      </c>
      <c r="AE32" s="3"/>
      <c r="AF32" s="2">
        <v>0</v>
      </c>
      <c r="AG32" s="3"/>
      <c r="AH32" s="2">
        <f t="shared" si="2"/>
        <v>128.85</v>
      </c>
      <c r="AI32" s="3"/>
      <c r="AJ32" s="2">
        <v>0</v>
      </c>
      <c r="AK32" s="3"/>
      <c r="AL32" s="2">
        <v>25</v>
      </c>
      <c r="AM32" s="3"/>
      <c r="AN32" s="2">
        <v>25</v>
      </c>
      <c r="AO32" s="3"/>
      <c r="AP32" s="2">
        <v>0</v>
      </c>
      <c r="AQ32" s="3"/>
      <c r="AR32" s="2">
        <f t="shared" si="3"/>
        <v>339.47</v>
      </c>
    </row>
    <row r="33" spans="1:44" ht="16" thickBot="1" x14ac:dyDescent="0.25">
      <c r="A33" s="1"/>
      <c r="B33" s="1"/>
      <c r="C33" s="1"/>
      <c r="D33" s="1" t="s">
        <v>51</v>
      </c>
      <c r="E33" s="1"/>
      <c r="F33" s="2">
        <v>16453.11</v>
      </c>
      <c r="G33" s="3"/>
      <c r="H33" s="2">
        <v>0</v>
      </c>
      <c r="I33" s="3"/>
      <c r="J33" s="2">
        <v>0</v>
      </c>
      <c r="K33" s="3"/>
      <c r="L33" s="2">
        <v>0</v>
      </c>
      <c r="M33" s="3"/>
      <c r="N33" s="2">
        <v>0</v>
      </c>
      <c r="O33" s="3"/>
      <c r="P33" s="2">
        <v>0</v>
      </c>
      <c r="Q33" s="3"/>
      <c r="R33" s="2">
        <v>0</v>
      </c>
      <c r="S33" s="3"/>
      <c r="T33" s="2">
        <v>0</v>
      </c>
      <c r="U33" s="3"/>
      <c r="V33" s="2">
        <v>0</v>
      </c>
      <c r="W33" s="3"/>
      <c r="X33" s="2">
        <v>0</v>
      </c>
      <c r="Y33" s="3"/>
      <c r="Z33" s="2">
        <v>0</v>
      </c>
      <c r="AA33" s="3"/>
      <c r="AB33" s="2">
        <v>0</v>
      </c>
      <c r="AC33" s="3"/>
      <c r="AD33" s="2">
        <v>0</v>
      </c>
      <c r="AE33" s="3"/>
      <c r="AF33" s="2">
        <v>0</v>
      </c>
      <c r="AG33" s="3"/>
      <c r="AH33" s="2">
        <f t="shared" si="2"/>
        <v>0</v>
      </c>
      <c r="AI33" s="3"/>
      <c r="AJ33" s="2">
        <v>0</v>
      </c>
      <c r="AK33" s="3"/>
      <c r="AL33" s="2">
        <v>2.2799999999999998</v>
      </c>
      <c r="AM33" s="3"/>
      <c r="AN33" s="2">
        <v>0</v>
      </c>
      <c r="AO33" s="3"/>
      <c r="AP33" s="2">
        <v>0</v>
      </c>
      <c r="AQ33" s="3"/>
      <c r="AR33" s="2">
        <f t="shared" si="3"/>
        <v>16455.39</v>
      </c>
    </row>
    <row r="34" spans="1:44" ht="16" thickBot="1" x14ac:dyDescent="0.25">
      <c r="A34" s="1"/>
      <c r="B34" s="1"/>
      <c r="C34" s="1" t="s">
        <v>52</v>
      </c>
      <c r="D34" s="1"/>
      <c r="E34" s="1"/>
      <c r="F34" s="5">
        <f>ROUND(SUM(F28:F33),5)</f>
        <v>16613.73</v>
      </c>
      <c r="G34" s="3"/>
      <c r="H34" s="5">
        <f>ROUND(SUM(H28:H33),5)</f>
        <v>0</v>
      </c>
      <c r="I34" s="3"/>
      <c r="J34" s="5">
        <f>ROUND(SUM(J28:J33),5)</f>
        <v>23276.37</v>
      </c>
      <c r="K34" s="3"/>
      <c r="L34" s="5">
        <f>ROUND(SUM(L28:L33),5)</f>
        <v>102.85</v>
      </c>
      <c r="M34" s="3"/>
      <c r="N34" s="5">
        <f>ROUND(SUM(N28:N33),5)</f>
        <v>26</v>
      </c>
      <c r="O34" s="3"/>
      <c r="P34" s="5">
        <f>ROUND(SUM(P28:P33),5)</f>
        <v>0</v>
      </c>
      <c r="Q34" s="3"/>
      <c r="R34" s="5">
        <f>ROUND(SUM(R28:R33),5)</f>
        <v>0</v>
      </c>
      <c r="S34" s="3"/>
      <c r="T34" s="5">
        <f>ROUND(SUM(T28:T33),5)</f>
        <v>0</v>
      </c>
      <c r="U34" s="3"/>
      <c r="V34" s="5">
        <f>ROUND(SUM(V28:V33),5)</f>
        <v>0</v>
      </c>
      <c r="W34" s="3"/>
      <c r="X34" s="5">
        <f>ROUND(SUM(X28:X33),5)</f>
        <v>0</v>
      </c>
      <c r="Y34" s="3"/>
      <c r="Z34" s="5">
        <f>ROUND(SUM(Z28:Z33),5)</f>
        <v>0</v>
      </c>
      <c r="AA34" s="3"/>
      <c r="AB34" s="5">
        <f>ROUND(SUM(AB28:AB33),5)</f>
        <v>0</v>
      </c>
      <c r="AC34" s="3"/>
      <c r="AD34" s="5">
        <f>ROUND(SUM(AD28:AD33),5)</f>
        <v>0</v>
      </c>
      <c r="AE34" s="3"/>
      <c r="AF34" s="5">
        <f>ROUND(SUM(AF28:AF33),5)</f>
        <v>0</v>
      </c>
      <c r="AG34" s="3"/>
      <c r="AH34" s="5">
        <f t="shared" si="2"/>
        <v>128.85</v>
      </c>
      <c r="AI34" s="3"/>
      <c r="AJ34" s="5">
        <f>ROUND(SUM(AJ28:AJ33),5)</f>
        <v>0</v>
      </c>
      <c r="AK34" s="3"/>
      <c r="AL34" s="5">
        <f>ROUND(SUM(AL28:AL33),5)</f>
        <v>2603.14</v>
      </c>
      <c r="AM34" s="3"/>
      <c r="AN34" s="5">
        <f>ROUND(SUM(AN28:AN33),5)</f>
        <v>25</v>
      </c>
      <c r="AO34" s="3"/>
      <c r="AP34" s="5">
        <f>ROUND(SUM(AP28:AP33),5)</f>
        <v>0</v>
      </c>
      <c r="AQ34" s="3"/>
      <c r="AR34" s="5">
        <f t="shared" si="3"/>
        <v>42647.09</v>
      </c>
    </row>
    <row r="35" spans="1:44" ht="16" thickBot="1" x14ac:dyDescent="0.25">
      <c r="A35" s="1"/>
      <c r="B35" s="1" t="s">
        <v>53</v>
      </c>
      <c r="C35" s="1"/>
      <c r="D35" s="1"/>
      <c r="E35" s="1"/>
      <c r="F35" s="5">
        <f>ROUND(F27+F34,5)</f>
        <v>16613.73</v>
      </c>
      <c r="G35" s="3"/>
      <c r="H35" s="5">
        <f>ROUND(H27+H34,5)</f>
        <v>0</v>
      </c>
      <c r="I35" s="3"/>
      <c r="J35" s="5">
        <f>ROUND(J27+J34,5)</f>
        <v>23276.37</v>
      </c>
      <c r="K35" s="3"/>
      <c r="L35" s="5">
        <f>ROUND(L27+L34,5)</f>
        <v>102.85</v>
      </c>
      <c r="M35" s="3"/>
      <c r="N35" s="5">
        <f>ROUND(N27+N34,5)</f>
        <v>26</v>
      </c>
      <c r="O35" s="3"/>
      <c r="P35" s="5">
        <f>ROUND(P27+P34,5)</f>
        <v>0</v>
      </c>
      <c r="Q35" s="3"/>
      <c r="R35" s="5">
        <f>ROUND(R27+R34,5)</f>
        <v>0</v>
      </c>
      <c r="S35" s="3"/>
      <c r="T35" s="5">
        <f>ROUND(T27+T34,5)</f>
        <v>0</v>
      </c>
      <c r="U35" s="3"/>
      <c r="V35" s="5">
        <f>ROUND(V27+V34,5)</f>
        <v>0</v>
      </c>
      <c r="W35" s="3"/>
      <c r="X35" s="5">
        <f>ROUND(X27+X34,5)</f>
        <v>0</v>
      </c>
      <c r="Y35" s="3"/>
      <c r="Z35" s="5">
        <f>ROUND(Z27+Z34,5)</f>
        <v>0</v>
      </c>
      <c r="AA35" s="3"/>
      <c r="AB35" s="5">
        <f>ROUND(AB27+AB34,5)</f>
        <v>0</v>
      </c>
      <c r="AC35" s="3"/>
      <c r="AD35" s="5">
        <f>ROUND(AD27+AD34,5)</f>
        <v>0</v>
      </c>
      <c r="AE35" s="3"/>
      <c r="AF35" s="5">
        <f>ROUND(AF27+AF34,5)</f>
        <v>0</v>
      </c>
      <c r="AG35" s="3"/>
      <c r="AH35" s="5">
        <f t="shared" si="2"/>
        <v>128.85</v>
      </c>
      <c r="AI35" s="3"/>
      <c r="AJ35" s="5">
        <f>ROUND(AJ27+AJ34,5)</f>
        <v>0</v>
      </c>
      <c r="AK35" s="3"/>
      <c r="AL35" s="5">
        <f>ROUND(AL27+AL34,5)</f>
        <v>2603.14</v>
      </c>
      <c r="AM35" s="3"/>
      <c r="AN35" s="5">
        <f>ROUND(AN27+AN34,5)</f>
        <v>25</v>
      </c>
      <c r="AO35" s="3"/>
      <c r="AP35" s="5">
        <f>ROUND(AP27+AP34,5)</f>
        <v>0</v>
      </c>
      <c r="AQ35" s="3"/>
      <c r="AR35" s="5">
        <f t="shared" si="3"/>
        <v>42647.09</v>
      </c>
    </row>
    <row r="36" spans="1:44" s="7" customFormat="1" ht="12" thickBot="1" x14ac:dyDescent="0.2">
      <c r="A36" s="1" t="s">
        <v>54</v>
      </c>
      <c r="B36" s="1"/>
      <c r="C36" s="1"/>
      <c r="D36" s="1"/>
      <c r="E36" s="1"/>
      <c r="F36" s="6">
        <f>ROUND(F3+F20+F26+F35,5)</f>
        <v>26120.92</v>
      </c>
      <c r="G36" s="1"/>
      <c r="H36" s="6">
        <f>ROUND(H3+H20+H26+H35,5)</f>
        <v>12076.36</v>
      </c>
      <c r="I36" s="1"/>
      <c r="J36" s="6">
        <f>ROUND(J3+J20+J26+J35,5)</f>
        <v>211806.48</v>
      </c>
      <c r="K36" s="1"/>
      <c r="L36" s="6">
        <f>ROUND(L3+L20+L26+L35,5)</f>
        <v>34122.129999999997</v>
      </c>
      <c r="M36" s="1"/>
      <c r="N36" s="6">
        <f>ROUND(N3+N20+N26+N35,5)</f>
        <v>4111.25</v>
      </c>
      <c r="O36" s="1"/>
      <c r="P36" s="6">
        <f>ROUND(P3+P20+P26+P35,5)</f>
        <v>140091.04999999999</v>
      </c>
      <c r="Q36" s="1"/>
      <c r="R36" s="6">
        <f>ROUND(R3+R20+R26+R35,5)</f>
        <v>3823.53</v>
      </c>
      <c r="S36" s="1"/>
      <c r="T36" s="6">
        <f>ROUND(T3+T20+T26+T35,5)</f>
        <v>0</v>
      </c>
      <c r="U36" s="1"/>
      <c r="V36" s="6">
        <f>ROUND(V3+V20+V26+V35,5)</f>
        <v>177.41</v>
      </c>
      <c r="W36" s="1"/>
      <c r="X36" s="6">
        <f>ROUND(X3+X20+X26+X35,5)</f>
        <v>5829.42</v>
      </c>
      <c r="Y36" s="1"/>
      <c r="Z36" s="6">
        <f>ROUND(Z3+Z20+Z26+Z35,5)</f>
        <v>1700.51</v>
      </c>
      <c r="AA36" s="1"/>
      <c r="AB36" s="6">
        <f>ROUND(AB3+AB20+AB26+AB35,5)</f>
        <v>0</v>
      </c>
      <c r="AC36" s="1"/>
      <c r="AD36" s="6">
        <f>ROUND(AD3+AD20+AD26+AD35,5)</f>
        <v>0</v>
      </c>
      <c r="AE36" s="1"/>
      <c r="AF36" s="6">
        <f>ROUND(AF3+AF20+AF26+AF35,5)</f>
        <v>1670.41</v>
      </c>
      <c r="AG36" s="1"/>
      <c r="AH36" s="6">
        <f t="shared" si="2"/>
        <v>191525.71</v>
      </c>
      <c r="AI36" s="1"/>
      <c r="AJ36" s="6">
        <f>ROUND(AJ3+AJ20+AJ26+AJ35,5)</f>
        <v>-12293</v>
      </c>
      <c r="AK36" s="1"/>
      <c r="AL36" s="6">
        <f>ROUND(AL3+AL20+AL26+AL35,5)</f>
        <v>22865.83</v>
      </c>
      <c r="AM36" s="1"/>
      <c r="AN36" s="6">
        <f>ROUND(AN3+AN20+AN26+AN35,5)</f>
        <v>81017.34</v>
      </c>
      <c r="AO36" s="1"/>
      <c r="AP36" s="6">
        <f>ROUND(AP3+AP20+AP26+AP35,5)</f>
        <v>0</v>
      </c>
      <c r="AQ36" s="1"/>
      <c r="AR36" s="6">
        <f t="shared" si="3"/>
        <v>533119.64</v>
      </c>
    </row>
    <row r="37" spans="1:44" ht="16" thickTop="1" x14ac:dyDescent="0.2">
      <c r="A37" s="1" t="s">
        <v>55</v>
      </c>
      <c r="B37" s="1"/>
      <c r="C37" s="1"/>
      <c r="D37" s="1"/>
      <c r="E37" s="1"/>
      <c r="F37" s="2"/>
      <c r="G37" s="3"/>
      <c r="H37" s="2"/>
      <c r="I37" s="3"/>
      <c r="J37" s="2"/>
      <c r="K37" s="3"/>
      <c r="L37" s="2"/>
      <c r="M37" s="3"/>
      <c r="N37" s="2"/>
      <c r="O37" s="3"/>
      <c r="P37" s="2"/>
      <c r="Q37" s="3"/>
      <c r="R37" s="2"/>
      <c r="S37" s="3"/>
      <c r="T37" s="2"/>
      <c r="U37" s="3"/>
      <c r="V37" s="2"/>
      <c r="W37" s="3"/>
      <c r="X37" s="2"/>
      <c r="Y37" s="3"/>
      <c r="Z37" s="2"/>
      <c r="AA37" s="3"/>
      <c r="AB37" s="2"/>
      <c r="AC37" s="3"/>
      <c r="AD37" s="2"/>
      <c r="AE37" s="3"/>
      <c r="AF37" s="2"/>
      <c r="AG37" s="3"/>
      <c r="AH37" s="2"/>
      <c r="AI37" s="3"/>
      <c r="AJ37" s="2"/>
      <c r="AK37" s="3"/>
      <c r="AL37" s="2"/>
      <c r="AM37" s="3"/>
      <c r="AN37" s="2"/>
      <c r="AO37" s="3"/>
      <c r="AP37" s="2"/>
      <c r="AQ37" s="3"/>
      <c r="AR37" s="2"/>
    </row>
    <row r="38" spans="1:44" x14ac:dyDescent="0.2">
      <c r="A38" s="1"/>
      <c r="B38" s="1" t="s">
        <v>56</v>
      </c>
      <c r="C38" s="1"/>
      <c r="D38" s="1"/>
      <c r="E38" s="1"/>
      <c r="F38" s="2"/>
      <c r="G38" s="3"/>
      <c r="H38" s="2"/>
      <c r="I38" s="3"/>
      <c r="J38" s="2"/>
      <c r="K38" s="3"/>
      <c r="L38" s="2"/>
      <c r="M38" s="3"/>
      <c r="N38" s="2"/>
      <c r="O38" s="3"/>
      <c r="P38" s="2"/>
      <c r="Q38" s="3"/>
      <c r="R38" s="2"/>
      <c r="S38" s="3"/>
      <c r="T38" s="2"/>
      <c r="U38" s="3"/>
      <c r="V38" s="2"/>
      <c r="W38" s="3"/>
      <c r="X38" s="2"/>
      <c r="Y38" s="3"/>
      <c r="Z38" s="2"/>
      <c r="AA38" s="3"/>
      <c r="AB38" s="2"/>
      <c r="AC38" s="3"/>
      <c r="AD38" s="2"/>
      <c r="AE38" s="3"/>
      <c r="AF38" s="2"/>
      <c r="AG38" s="3"/>
      <c r="AH38" s="2"/>
      <c r="AI38" s="3"/>
      <c r="AJ38" s="2"/>
      <c r="AK38" s="3"/>
      <c r="AL38" s="2"/>
      <c r="AM38" s="3"/>
      <c r="AN38" s="2"/>
      <c r="AO38" s="3"/>
      <c r="AP38" s="2"/>
      <c r="AQ38" s="3"/>
      <c r="AR38" s="2"/>
    </row>
    <row r="39" spans="1:44" x14ac:dyDescent="0.2">
      <c r="A39" s="1"/>
      <c r="B39" s="1"/>
      <c r="C39" s="1" t="s">
        <v>57</v>
      </c>
      <c r="D39" s="1"/>
      <c r="E39" s="1"/>
      <c r="F39" s="2"/>
      <c r="G39" s="3"/>
      <c r="H39" s="2"/>
      <c r="I39" s="3"/>
      <c r="J39" s="2"/>
      <c r="K39" s="3"/>
      <c r="L39" s="2"/>
      <c r="M39" s="3"/>
      <c r="N39" s="2"/>
      <c r="O39" s="3"/>
      <c r="P39" s="2"/>
      <c r="Q39" s="3"/>
      <c r="R39" s="2"/>
      <c r="S39" s="3"/>
      <c r="T39" s="2"/>
      <c r="U39" s="3"/>
      <c r="V39" s="2"/>
      <c r="W39" s="3"/>
      <c r="X39" s="2"/>
      <c r="Y39" s="3"/>
      <c r="Z39" s="2"/>
      <c r="AA39" s="3"/>
      <c r="AB39" s="2"/>
      <c r="AC39" s="3"/>
      <c r="AD39" s="2"/>
      <c r="AE39" s="3"/>
      <c r="AF39" s="2"/>
      <c r="AG39" s="3"/>
      <c r="AH39" s="2"/>
      <c r="AI39" s="3"/>
      <c r="AJ39" s="2"/>
      <c r="AK39" s="3"/>
      <c r="AL39" s="2"/>
      <c r="AM39" s="3"/>
      <c r="AN39" s="2"/>
      <c r="AO39" s="3"/>
      <c r="AP39" s="2"/>
      <c r="AQ39" s="3"/>
      <c r="AR39" s="2"/>
    </row>
    <row r="40" spans="1:44" x14ac:dyDescent="0.2">
      <c r="A40" s="1"/>
      <c r="B40" s="1"/>
      <c r="C40" s="1"/>
      <c r="D40" s="1" t="s">
        <v>58</v>
      </c>
      <c r="E40" s="1"/>
      <c r="F40" s="2"/>
      <c r="G40" s="3"/>
      <c r="H40" s="2"/>
      <c r="I40" s="3"/>
      <c r="J40" s="2"/>
      <c r="K40" s="3"/>
      <c r="L40" s="2"/>
      <c r="M40" s="3"/>
      <c r="N40" s="2"/>
      <c r="O40" s="3"/>
      <c r="P40" s="2"/>
      <c r="Q40" s="3"/>
      <c r="R40" s="2"/>
      <c r="S40" s="3"/>
      <c r="T40" s="2"/>
      <c r="U40" s="3"/>
      <c r="V40" s="2"/>
      <c r="W40" s="3"/>
      <c r="X40" s="2"/>
      <c r="Y40" s="3"/>
      <c r="Z40" s="2"/>
      <c r="AA40" s="3"/>
      <c r="AB40" s="2"/>
      <c r="AC40" s="3"/>
      <c r="AD40" s="2"/>
      <c r="AE40" s="3"/>
      <c r="AF40" s="2"/>
      <c r="AG40" s="3"/>
      <c r="AH40" s="2"/>
      <c r="AI40" s="3"/>
      <c r="AJ40" s="2"/>
      <c r="AK40" s="3"/>
      <c r="AL40" s="2"/>
      <c r="AM40" s="3"/>
      <c r="AN40" s="2"/>
      <c r="AO40" s="3"/>
      <c r="AP40" s="2"/>
      <c r="AQ40" s="3"/>
      <c r="AR40" s="2"/>
    </row>
    <row r="41" spans="1:44" ht="16" thickBot="1" x14ac:dyDescent="0.25">
      <c r="A41" s="1"/>
      <c r="B41" s="1"/>
      <c r="C41" s="1"/>
      <c r="D41" s="1"/>
      <c r="E41" s="1" t="s">
        <v>59</v>
      </c>
      <c r="F41" s="8">
        <v>0</v>
      </c>
      <c r="G41" s="3"/>
      <c r="H41" s="8">
        <v>0</v>
      </c>
      <c r="I41" s="3"/>
      <c r="J41" s="8">
        <v>0</v>
      </c>
      <c r="K41" s="3"/>
      <c r="L41" s="8">
        <v>0</v>
      </c>
      <c r="M41" s="3"/>
      <c r="N41" s="8">
        <v>0</v>
      </c>
      <c r="O41" s="3"/>
      <c r="P41" s="8">
        <v>0</v>
      </c>
      <c r="Q41" s="3"/>
      <c r="R41" s="8">
        <v>0</v>
      </c>
      <c r="S41" s="3"/>
      <c r="T41" s="8">
        <v>0</v>
      </c>
      <c r="U41" s="3"/>
      <c r="V41" s="8">
        <v>0</v>
      </c>
      <c r="W41" s="3"/>
      <c r="X41" s="8">
        <v>0</v>
      </c>
      <c r="Y41" s="3"/>
      <c r="Z41" s="8">
        <v>0</v>
      </c>
      <c r="AA41" s="3"/>
      <c r="AB41" s="8">
        <v>0</v>
      </c>
      <c r="AC41" s="3"/>
      <c r="AD41" s="8">
        <v>0</v>
      </c>
      <c r="AE41" s="3"/>
      <c r="AF41" s="8">
        <v>0</v>
      </c>
      <c r="AG41" s="3"/>
      <c r="AH41" s="8">
        <f>ROUND(SUM(L41:AF41),5)</f>
        <v>0</v>
      </c>
      <c r="AI41" s="3"/>
      <c r="AJ41" s="8">
        <v>-12293</v>
      </c>
      <c r="AK41" s="3"/>
      <c r="AL41" s="8">
        <v>7993</v>
      </c>
      <c r="AM41" s="3"/>
      <c r="AN41" s="8">
        <v>4300</v>
      </c>
      <c r="AO41" s="3"/>
      <c r="AP41" s="8">
        <v>0</v>
      </c>
      <c r="AQ41" s="3"/>
      <c r="AR41" s="8">
        <f>ROUND(SUM(F41:J41)+SUM(AH41:AP41),5)</f>
        <v>0</v>
      </c>
    </row>
    <row r="42" spans="1:44" x14ac:dyDescent="0.2">
      <c r="A42" s="1"/>
      <c r="B42" s="1"/>
      <c r="C42" s="1"/>
      <c r="D42" s="1" t="s">
        <v>60</v>
      </c>
      <c r="E42" s="1"/>
      <c r="F42" s="2">
        <f>ROUND(SUM(F40:F41),5)</f>
        <v>0</v>
      </c>
      <c r="G42" s="3"/>
      <c r="H42" s="2">
        <f>ROUND(SUM(H40:H41),5)</f>
        <v>0</v>
      </c>
      <c r="I42" s="3"/>
      <c r="J42" s="2">
        <f>ROUND(SUM(J40:J41),5)</f>
        <v>0</v>
      </c>
      <c r="K42" s="3"/>
      <c r="L42" s="2">
        <f>ROUND(SUM(L40:L41),5)</f>
        <v>0</v>
      </c>
      <c r="M42" s="3"/>
      <c r="N42" s="2">
        <f>ROUND(SUM(N40:N41),5)</f>
        <v>0</v>
      </c>
      <c r="O42" s="3"/>
      <c r="P42" s="2">
        <f>ROUND(SUM(P40:P41),5)</f>
        <v>0</v>
      </c>
      <c r="Q42" s="3"/>
      <c r="R42" s="2">
        <f>ROUND(SUM(R40:R41),5)</f>
        <v>0</v>
      </c>
      <c r="S42" s="3"/>
      <c r="T42" s="2">
        <f>ROUND(SUM(T40:T41),5)</f>
        <v>0</v>
      </c>
      <c r="U42" s="3"/>
      <c r="V42" s="2">
        <f>ROUND(SUM(V40:V41),5)</f>
        <v>0</v>
      </c>
      <c r="W42" s="3"/>
      <c r="X42" s="2">
        <f>ROUND(SUM(X40:X41),5)</f>
        <v>0</v>
      </c>
      <c r="Y42" s="3"/>
      <c r="Z42" s="2">
        <f>ROUND(SUM(Z40:Z41),5)</f>
        <v>0</v>
      </c>
      <c r="AA42" s="3"/>
      <c r="AB42" s="2">
        <f>ROUND(SUM(AB40:AB41),5)</f>
        <v>0</v>
      </c>
      <c r="AC42" s="3"/>
      <c r="AD42" s="2">
        <f>ROUND(SUM(AD40:AD41),5)</f>
        <v>0</v>
      </c>
      <c r="AE42" s="3"/>
      <c r="AF42" s="2">
        <f>ROUND(SUM(AF40:AF41),5)</f>
        <v>0</v>
      </c>
      <c r="AG42" s="3"/>
      <c r="AH42" s="2">
        <f>ROUND(SUM(L42:AF42),5)</f>
        <v>0</v>
      </c>
      <c r="AI42" s="3"/>
      <c r="AJ42" s="2">
        <f>ROUND(SUM(AJ40:AJ41),5)</f>
        <v>-12293</v>
      </c>
      <c r="AK42" s="3"/>
      <c r="AL42" s="2">
        <f>ROUND(SUM(AL40:AL41),5)</f>
        <v>7993</v>
      </c>
      <c r="AM42" s="3"/>
      <c r="AN42" s="2">
        <f>ROUND(SUM(AN40:AN41),5)</f>
        <v>4300</v>
      </c>
      <c r="AO42" s="3"/>
      <c r="AP42" s="2">
        <f>ROUND(SUM(AP40:AP41),5)</f>
        <v>0</v>
      </c>
      <c r="AQ42" s="3"/>
      <c r="AR42" s="2">
        <f>ROUND(SUM(F42:J42)+SUM(AH42:AP42),5)</f>
        <v>0</v>
      </c>
    </row>
    <row r="43" spans="1:44" x14ac:dyDescent="0.2">
      <c r="A43" s="1"/>
      <c r="B43" s="1"/>
      <c r="C43" s="1"/>
      <c r="D43" s="1" t="s">
        <v>61</v>
      </c>
      <c r="E43" s="1"/>
      <c r="F43" s="2"/>
      <c r="G43" s="3"/>
      <c r="H43" s="2"/>
      <c r="I43" s="3"/>
      <c r="J43" s="2"/>
      <c r="K43" s="3"/>
      <c r="L43" s="2"/>
      <c r="M43" s="3"/>
      <c r="N43" s="2"/>
      <c r="O43" s="3"/>
      <c r="P43" s="2"/>
      <c r="Q43" s="3"/>
      <c r="R43" s="2"/>
      <c r="S43" s="3"/>
      <c r="T43" s="2"/>
      <c r="U43" s="3"/>
      <c r="V43" s="2"/>
      <c r="W43" s="3"/>
      <c r="X43" s="2"/>
      <c r="Y43" s="3"/>
      <c r="Z43" s="2"/>
      <c r="AA43" s="3"/>
      <c r="AB43" s="2"/>
      <c r="AC43" s="3"/>
      <c r="AD43" s="2"/>
      <c r="AE43" s="3"/>
      <c r="AF43" s="2"/>
      <c r="AG43" s="3"/>
      <c r="AH43" s="2"/>
      <c r="AI43" s="3"/>
      <c r="AJ43" s="2"/>
      <c r="AK43" s="3"/>
      <c r="AL43" s="2"/>
      <c r="AM43" s="3"/>
      <c r="AN43" s="2"/>
      <c r="AO43" s="3"/>
      <c r="AP43" s="2"/>
      <c r="AQ43" s="3"/>
      <c r="AR43" s="2"/>
    </row>
    <row r="44" spans="1:44" ht="16" thickBot="1" x14ac:dyDescent="0.25">
      <c r="A44" s="1"/>
      <c r="B44" s="1"/>
      <c r="C44" s="1"/>
      <c r="D44" s="1"/>
      <c r="E44" s="1" t="s">
        <v>62</v>
      </c>
      <c r="F44" s="2">
        <v>0</v>
      </c>
      <c r="G44" s="3"/>
      <c r="H44" s="2">
        <v>563.04999999999995</v>
      </c>
      <c r="I44" s="3"/>
      <c r="J44" s="2">
        <v>0</v>
      </c>
      <c r="K44" s="3"/>
      <c r="L44" s="2">
        <v>0</v>
      </c>
      <c r="M44" s="3"/>
      <c r="N44" s="2">
        <v>0</v>
      </c>
      <c r="O44" s="3"/>
      <c r="P44" s="2">
        <v>0</v>
      </c>
      <c r="Q44" s="3"/>
      <c r="R44" s="2">
        <v>0</v>
      </c>
      <c r="S44" s="3"/>
      <c r="T44" s="2">
        <v>0</v>
      </c>
      <c r="U44" s="3"/>
      <c r="V44" s="2">
        <v>0</v>
      </c>
      <c r="W44" s="3"/>
      <c r="X44" s="2">
        <v>0</v>
      </c>
      <c r="Y44" s="3"/>
      <c r="Z44" s="2">
        <v>0</v>
      </c>
      <c r="AA44" s="3"/>
      <c r="AB44" s="2">
        <v>0</v>
      </c>
      <c r="AC44" s="3"/>
      <c r="AD44" s="2">
        <v>0</v>
      </c>
      <c r="AE44" s="3"/>
      <c r="AF44" s="2">
        <v>0</v>
      </c>
      <c r="AG44" s="3"/>
      <c r="AH44" s="2">
        <f>ROUND(SUM(L44:AF44),5)</f>
        <v>0</v>
      </c>
      <c r="AI44" s="3"/>
      <c r="AJ44" s="2">
        <v>0</v>
      </c>
      <c r="AK44" s="3"/>
      <c r="AL44" s="2">
        <v>0</v>
      </c>
      <c r="AM44" s="3"/>
      <c r="AN44" s="2">
        <v>0</v>
      </c>
      <c r="AO44" s="3"/>
      <c r="AP44" s="2">
        <v>0</v>
      </c>
      <c r="AQ44" s="3"/>
      <c r="AR44" s="2">
        <f>ROUND(SUM(F44:J44)+SUM(AH44:AP44),5)</f>
        <v>563.04999999999995</v>
      </c>
    </row>
    <row r="45" spans="1:44" ht="16" thickBot="1" x14ac:dyDescent="0.25">
      <c r="A45" s="1"/>
      <c r="B45" s="1"/>
      <c r="C45" s="1"/>
      <c r="D45" s="1" t="s">
        <v>63</v>
      </c>
      <c r="E45" s="1"/>
      <c r="F45" s="5">
        <f>ROUND(SUM(F43:F44),5)</f>
        <v>0</v>
      </c>
      <c r="G45" s="3"/>
      <c r="H45" s="5">
        <f>ROUND(SUM(H43:H44),5)</f>
        <v>563.04999999999995</v>
      </c>
      <c r="I45" s="3"/>
      <c r="J45" s="5">
        <f>ROUND(SUM(J43:J44),5)</f>
        <v>0</v>
      </c>
      <c r="K45" s="3"/>
      <c r="L45" s="5">
        <f>ROUND(SUM(L43:L44),5)</f>
        <v>0</v>
      </c>
      <c r="M45" s="3"/>
      <c r="N45" s="5">
        <f>ROUND(SUM(N43:N44),5)</f>
        <v>0</v>
      </c>
      <c r="O45" s="3"/>
      <c r="P45" s="5">
        <f>ROUND(SUM(P43:P44),5)</f>
        <v>0</v>
      </c>
      <c r="Q45" s="3"/>
      <c r="R45" s="5">
        <f>ROUND(SUM(R43:R44),5)</f>
        <v>0</v>
      </c>
      <c r="S45" s="3"/>
      <c r="T45" s="5">
        <f>ROUND(SUM(T43:T44),5)</f>
        <v>0</v>
      </c>
      <c r="U45" s="3"/>
      <c r="V45" s="5">
        <f>ROUND(SUM(V43:V44),5)</f>
        <v>0</v>
      </c>
      <c r="W45" s="3"/>
      <c r="X45" s="5">
        <f>ROUND(SUM(X43:X44),5)</f>
        <v>0</v>
      </c>
      <c r="Y45" s="3"/>
      <c r="Z45" s="5">
        <f>ROUND(SUM(Z43:Z44),5)</f>
        <v>0</v>
      </c>
      <c r="AA45" s="3"/>
      <c r="AB45" s="5">
        <f>ROUND(SUM(AB43:AB44),5)</f>
        <v>0</v>
      </c>
      <c r="AC45" s="3"/>
      <c r="AD45" s="5">
        <f>ROUND(SUM(AD43:AD44),5)</f>
        <v>0</v>
      </c>
      <c r="AE45" s="3"/>
      <c r="AF45" s="5">
        <f>ROUND(SUM(AF43:AF44),5)</f>
        <v>0</v>
      </c>
      <c r="AG45" s="3"/>
      <c r="AH45" s="5">
        <f>ROUND(SUM(L45:AF45),5)</f>
        <v>0</v>
      </c>
      <c r="AI45" s="3"/>
      <c r="AJ45" s="5">
        <f>ROUND(SUM(AJ43:AJ44),5)</f>
        <v>0</v>
      </c>
      <c r="AK45" s="3"/>
      <c r="AL45" s="5">
        <f>ROUND(SUM(AL43:AL44),5)</f>
        <v>0</v>
      </c>
      <c r="AM45" s="3"/>
      <c r="AN45" s="5">
        <f>ROUND(SUM(AN43:AN44),5)</f>
        <v>0</v>
      </c>
      <c r="AO45" s="3"/>
      <c r="AP45" s="5">
        <f>ROUND(SUM(AP43:AP44),5)</f>
        <v>0</v>
      </c>
      <c r="AQ45" s="3"/>
      <c r="AR45" s="5">
        <f>ROUND(SUM(F45:J45)+SUM(AH45:AP45),5)</f>
        <v>563.04999999999995</v>
      </c>
    </row>
    <row r="46" spans="1:44" ht="16" thickBot="1" x14ac:dyDescent="0.25">
      <c r="A46" s="1"/>
      <c r="B46" s="1"/>
      <c r="C46" s="1" t="s">
        <v>64</v>
      </c>
      <c r="D46" s="1"/>
      <c r="E46" s="1"/>
      <c r="F46" s="4">
        <f>ROUND(F39+F42+F45,5)</f>
        <v>0</v>
      </c>
      <c r="G46" s="3"/>
      <c r="H46" s="4">
        <f>ROUND(H39+H42+H45,5)</f>
        <v>563.04999999999995</v>
      </c>
      <c r="I46" s="3"/>
      <c r="J46" s="4">
        <f>ROUND(J39+J42+J45,5)</f>
        <v>0</v>
      </c>
      <c r="K46" s="3"/>
      <c r="L46" s="4">
        <f>ROUND(L39+L42+L45,5)</f>
        <v>0</v>
      </c>
      <c r="M46" s="3"/>
      <c r="N46" s="4">
        <f>ROUND(N39+N42+N45,5)</f>
        <v>0</v>
      </c>
      <c r="O46" s="3"/>
      <c r="P46" s="4">
        <f>ROUND(P39+P42+P45,5)</f>
        <v>0</v>
      </c>
      <c r="Q46" s="3"/>
      <c r="R46" s="4">
        <f>ROUND(R39+R42+R45,5)</f>
        <v>0</v>
      </c>
      <c r="S46" s="3"/>
      <c r="T46" s="4">
        <f>ROUND(T39+T42+T45,5)</f>
        <v>0</v>
      </c>
      <c r="U46" s="3"/>
      <c r="V46" s="4">
        <f>ROUND(V39+V42+V45,5)</f>
        <v>0</v>
      </c>
      <c r="W46" s="3"/>
      <c r="X46" s="4">
        <f>ROUND(X39+X42+X45,5)</f>
        <v>0</v>
      </c>
      <c r="Y46" s="3"/>
      <c r="Z46" s="4">
        <f>ROUND(Z39+Z42+Z45,5)</f>
        <v>0</v>
      </c>
      <c r="AA46" s="3"/>
      <c r="AB46" s="4">
        <f>ROUND(AB39+AB42+AB45,5)</f>
        <v>0</v>
      </c>
      <c r="AC46" s="3"/>
      <c r="AD46" s="4">
        <f>ROUND(AD39+AD42+AD45,5)</f>
        <v>0</v>
      </c>
      <c r="AE46" s="3"/>
      <c r="AF46" s="4">
        <f>ROUND(AF39+AF42+AF45,5)</f>
        <v>0</v>
      </c>
      <c r="AG46" s="3"/>
      <c r="AH46" s="4">
        <f>ROUND(SUM(L46:AF46),5)</f>
        <v>0</v>
      </c>
      <c r="AI46" s="3"/>
      <c r="AJ46" s="4">
        <f>ROUND(AJ39+AJ42+AJ45,5)</f>
        <v>-12293</v>
      </c>
      <c r="AK46" s="3"/>
      <c r="AL46" s="4">
        <f>ROUND(AL39+AL42+AL45,5)</f>
        <v>7993</v>
      </c>
      <c r="AM46" s="3"/>
      <c r="AN46" s="4">
        <f>ROUND(AN39+AN42+AN45,5)</f>
        <v>4300</v>
      </c>
      <c r="AO46" s="3"/>
      <c r="AP46" s="4">
        <f>ROUND(AP39+AP42+AP45,5)</f>
        <v>0</v>
      </c>
      <c r="AQ46" s="3"/>
      <c r="AR46" s="4">
        <f>ROUND(SUM(F46:J46)+SUM(AH46:AP46),5)</f>
        <v>563.04999999999995</v>
      </c>
    </row>
    <row r="47" spans="1:44" x14ac:dyDescent="0.2">
      <c r="A47" s="1"/>
      <c r="B47" s="1" t="s">
        <v>65</v>
      </c>
      <c r="C47" s="1"/>
      <c r="D47" s="1"/>
      <c r="E47" s="1"/>
      <c r="F47" s="2">
        <f>ROUND(F38+F46,5)</f>
        <v>0</v>
      </c>
      <c r="G47" s="3"/>
      <c r="H47" s="2">
        <f>ROUND(H38+H46,5)</f>
        <v>563.04999999999995</v>
      </c>
      <c r="I47" s="3"/>
      <c r="J47" s="2">
        <f>ROUND(J38+J46,5)</f>
        <v>0</v>
      </c>
      <c r="K47" s="3"/>
      <c r="L47" s="2">
        <f>ROUND(L38+L46,5)</f>
        <v>0</v>
      </c>
      <c r="M47" s="3"/>
      <c r="N47" s="2">
        <f>ROUND(N38+N46,5)</f>
        <v>0</v>
      </c>
      <c r="O47" s="3"/>
      <c r="P47" s="2">
        <f>ROUND(P38+P46,5)</f>
        <v>0</v>
      </c>
      <c r="Q47" s="3"/>
      <c r="R47" s="2">
        <f>ROUND(R38+R46,5)</f>
        <v>0</v>
      </c>
      <c r="S47" s="3"/>
      <c r="T47" s="2">
        <f>ROUND(T38+T46,5)</f>
        <v>0</v>
      </c>
      <c r="U47" s="3"/>
      <c r="V47" s="2">
        <f>ROUND(V38+V46,5)</f>
        <v>0</v>
      </c>
      <c r="W47" s="3"/>
      <c r="X47" s="2">
        <f>ROUND(X38+X46,5)</f>
        <v>0</v>
      </c>
      <c r="Y47" s="3"/>
      <c r="Z47" s="2">
        <f>ROUND(Z38+Z46,5)</f>
        <v>0</v>
      </c>
      <c r="AA47" s="3"/>
      <c r="AB47" s="2">
        <f>ROUND(AB38+AB46,5)</f>
        <v>0</v>
      </c>
      <c r="AC47" s="3"/>
      <c r="AD47" s="2">
        <f>ROUND(AD38+AD46,5)</f>
        <v>0</v>
      </c>
      <c r="AE47" s="3"/>
      <c r="AF47" s="2">
        <f>ROUND(AF38+AF46,5)</f>
        <v>0</v>
      </c>
      <c r="AG47" s="3"/>
      <c r="AH47" s="2">
        <f>ROUND(SUM(L47:AF47),5)</f>
        <v>0</v>
      </c>
      <c r="AI47" s="3"/>
      <c r="AJ47" s="2">
        <f>ROUND(AJ38+AJ46,5)</f>
        <v>-12293</v>
      </c>
      <c r="AK47" s="3"/>
      <c r="AL47" s="2">
        <f>ROUND(AL38+AL46,5)</f>
        <v>7993</v>
      </c>
      <c r="AM47" s="3"/>
      <c r="AN47" s="2">
        <f>ROUND(AN38+AN46,5)</f>
        <v>4300</v>
      </c>
      <c r="AO47" s="3"/>
      <c r="AP47" s="2">
        <f>ROUND(AP38+AP46,5)</f>
        <v>0</v>
      </c>
      <c r="AQ47" s="3"/>
      <c r="AR47" s="2">
        <f>ROUND(SUM(F47:J47)+SUM(AH47:AP47),5)</f>
        <v>563.04999999999995</v>
      </c>
    </row>
    <row r="48" spans="1:44" x14ac:dyDescent="0.2">
      <c r="A48" s="1"/>
      <c r="B48" s="1" t="s">
        <v>66</v>
      </c>
      <c r="C48" s="1"/>
      <c r="D48" s="1"/>
      <c r="E48" s="1"/>
      <c r="F48" s="2"/>
      <c r="G48" s="3"/>
      <c r="H48" s="2"/>
      <c r="I48" s="3"/>
      <c r="J48" s="2"/>
      <c r="K48" s="3"/>
      <c r="L48" s="2"/>
      <c r="M48" s="3"/>
      <c r="N48" s="2"/>
      <c r="O48" s="3"/>
      <c r="P48" s="2"/>
      <c r="Q48" s="3"/>
      <c r="R48" s="2"/>
      <c r="S48" s="3"/>
      <c r="T48" s="2"/>
      <c r="U48" s="3"/>
      <c r="V48" s="2"/>
      <c r="W48" s="3"/>
      <c r="X48" s="2"/>
      <c r="Y48" s="3"/>
      <c r="Z48" s="2"/>
      <c r="AA48" s="3"/>
      <c r="AB48" s="2"/>
      <c r="AC48" s="3"/>
      <c r="AD48" s="2"/>
      <c r="AE48" s="3"/>
      <c r="AF48" s="2"/>
      <c r="AG48" s="3"/>
      <c r="AH48" s="2"/>
      <c r="AI48" s="3"/>
      <c r="AJ48" s="2"/>
      <c r="AK48" s="3"/>
      <c r="AL48" s="2"/>
      <c r="AM48" s="3"/>
      <c r="AN48" s="2"/>
      <c r="AO48" s="3"/>
      <c r="AP48" s="2"/>
      <c r="AQ48" s="3"/>
      <c r="AR48" s="2"/>
    </row>
    <row r="49" spans="1:44" x14ac:dyDescent="0.2">
      <c r="A49" s="1"/>
      <c r="B49" s="1"/>
      <c r="C49" s="1" t="s">
        <v>67</v>
      </c>
      <c r="D49" s="1"/>
      <c r="E49" s="1"/>
      <c r="F49" s="2">
        <v>0</v>
      </c>
      <c r="G49" s="3"/>
      <c r="H49" s="2">
        <v>0</v>
      </c>
      <c r="I49" s="3"/>
      <c r="J49" s="2">
        <v>5100</v>
      </c>
      <c r="K49" s="3"/>
      <c r="L49" s="2">
        <v>0</v>
      </c>
      <c r="M49" s="3"/>
      <c r="N49" s="2">
        <v>0</v>
      </c>
      <c r="O49" s="3"/>
      <c r="P49" s="2">
        <v>0</v>
      </c>
      <c r="Q49" s="3"/>
      <c r="R49" s="2">
        <v>0</v>
      </c>
      <c r="S49" s="3"/>
      <c r="T49" s="2">
        <v>0</v>
      </c>
      <c r="U49" s="3"/>
      <c r="V49" s="2">
        <v>0</v>
      </c>
      <c r="W49" s="3"/>
      <c r="X49" s="2">
        <v>0</v>
      </c>
      <c r="Y49" s="3"/>
      <c r="Z49" s="2">
        <v>0</v>
      </c>
      <c r="AA49" s="3"/>
      <c r="AB49" s="2">
        <v>0</v>
      </c>
      <c r="AC49" s="3"/>
      <c r="AD49" s="2">
        <v>0</v>
      </c>
      <c r="AE49" s="3"/>
      <c r="AF49" s="2">
        <v>0</v>
      </c>
      <c r="AG49" s="3"/>
      <c r="AH49" s="2">
        <f t="shared" ref="AH49:AH54" si="4">ROUND(SUM(L49:AF49),5)</f>
        <v>0</v>
      </c>
      <c r="AI49" s="3"/>
      <c r="AJ49" s="2">
        <v>0</v>
      </c>
      <c r="AK49" s="3"/>
      <c r="AL49" s="2">
        <v>0</v>
      </c>
      <c r="AM49" s="3"/>
      <c r="AN49" s="2">
        <v>0</v>
      </c>
      <c r="AO49" s="3"/>
      <c r="AP49" s="2">
        <v>0</v>
      </c>
      <c r="AQ49" s="3"/>
      <c r="AR49" s="2">
        <f t="shared" ref="AR49:AR54" si="5">ROUND(SUM(F49:J49)+SUM(AH49:AP49),5)</f>
        <v>5100</v>
      </c>
    </row>
    <row r="50" spans="1:44" x14ac:dyDescent="0.2">
      <c r="A50" s="1"/>
      <c r="B50" s="1"/>
      <c r="C50" s="1" t="s">
        <v>68</v>
      </c>
      <c r="D50" s="1"/>
      <c r="E50" s="1"/>
      <c r="F50" s="2">
        <v>0</v>
      </c>
      <c r="G50" s="3"/>
      <c r="H50" s="2">
        <v>0</v>
      </c>
      <c r="I50" s="3"/>
      <c r="J50" s="2">
        <v>254251.98</v>
      </c>
      <c r="K50" s="3"/>
      <c r="L50" s="2">
        <v>0</v>
      </c>
      <c r="M50" s="3"/>
      <c r="N50" s="2">
        <v>0</v>
      </c>
      <c r="O50" s="3"/>
      <c r="P50" s="2">
        <v>169724.97</v>
      </c>
      <c r="Q50" s="3"/>
      <c r="R50" s="2">
        <v>0</v>
      </c>
      <c r="S50" s="3"/>
      <c r="T50" s="2">
        <v>0</v>
      </c>
      <c r="U50" s="3"/>
      <c r="V50" s="2">
        <v>0</v>
      </c>
      <c r="W50" s="3"/>
      <c r="X50" s="2">
        <v>0</v>
      </c>
      <c r="Y50" s="3"/>
      <c r="Z50" s="2">
        <v>0</v>
      </c>
      <c r="AA50" s="3"/>
      <c r="AB50" s="2">
        <v>0</v>
      </c>
      <c r="AC50" s="3"/>
      <c r="AD50" s="2">
        <v>0</v>
      </c>
      <c r="AE50" s="3"/>
      <c r="AF50" s="2">
        <v>0</v>
      </c>
      <c r="AG50" s="3"/>
      <c r="AH50" s="2">
        <f t="shared" si="4"/>
        <v>169724.97</v>
      </c>
      <c r="AI50" s="3"/>
      <c r="AJ50" s="2">
        <v>0</v>
      </c>
      <c r="AK50" s="3"/>
      <c r="AL50" s="2">
        <v>19849.2</v>
      </c>
      <c r="AM50" s="3"/>
      <c r="AN50" s="2">
        <v>17614.47</v>
      </c>
      <c r="AO50" s="3"/>
      <c r="AP50" s="2">
        <v>0</v>
      </c>
      <c r="AQ50" s="3"/>
      <c r="AR50" s="2">
        <f t="shared" si="5"/>
        <v>461440.62</v>
      </c>
    </row>
    <row r="51" spans="1:44" x14ac:dyDescent="0.2">
      <c r="A51" s="1"/>
      <c r="B51" s="1"/>
      <c r="C51" s="1" t="s">
        <v>69</v>
      </c>
      <c r="D51" s="1"/>
      <c r="E51" s="1"/>
      <c r="F51" s="2">
        <v>26789.62</v>
      </c>
      <c r="G51" s="3"/>
      <c r="H51" s="2">
        <v>16053.21</v>
      </c>
      <c r="I51" s="3"/>
      <c r="J51" s="2">
        <v>-14538.12</v>
      </c>
      <c r="K51" s="3"/>
      <c r="L51" s="2">
        <v>18865.62</v>
      </c>
      <c r="M51" s="3"/>
      <c r="N51" s="2">
        <v>2251.44</v>
      </c>
      <c r="O51" s="3"/>
      <c r="P51" s="2">
        <v>-23811.7</v>
      </c>
      <c r="Q51" s="3"/>
      <c r="R51" s="2">
        <v>2917.29</v>
      </c>
      <c r="S51" s="3"/>
      <c r="T51" s="2">
        <v>0</v>
      </c>
      <c r="U51" s="3"/>
      <c r="V51" s="2">
        <v>177.41</v>
      </c>
      <c r="W51" s="3"/>
      <c r="X51" s="2">
        <v>4219.42</v>
      </c>
      <c r="Y51" s="3"/>
      <c r="Z51" s="2">
        <v>729.41</v>
      </c>
      <c r="AA51" s="3"/>
      <c r="AB51" s="2">
        <v>0</v>
      </c>
      <c r="AC51" s="3"/>
      <c r="AD51" s="2">
        <v>0</v>
      </c>
      <c r="AE51" s="3"/>
      <c r="AF51" s="2">
        <v>2043</v>
      </c>
      <c r="AG51" s="3"/>
      <c r="AH51" s="2">
        <f t="shared" si="4"/>
        <v>7391.89</v>
      </c>
      <c r="AI51" s="3"/>
      <c r="AJ51" s="2">
        <v>0</v>
      </c>
      <c r="AK51" s="3"/>
      <c r="AL51" s="2">
        <v>2982.79</v>
      </c>
      <c r="AM51" s="3"/>
      <c r="AN51" s="2">
        <v>38108.21</v>
      </c>
      <c r="AO51" s="3"/>
      <c r="AP51" s="2">
        <v>0</v>
      </c>
      <c r="AQ51" s="3"/>
      <c r="AR51" s="2">
        <f t="shared" si="5"/>
        <v>76787.600000000006</v>
      </c>
    </row>
    <row r="52" spans="1:44" ht="16" thickBot="1" x14ac:dyDescent="0.25">
      <c r="A52" s="1"/>
      <c r="B52" s="1"/>
      <c r="C52" s="1" t="s">
        <v>70</v>
      </c>
      <c r="D52" s="1"/>
      <c r="E52" s="1"/>
      <c r="F52" s="2">
        <v>-668.7</v>
      </c>
      <c r="G52" s="3"/>
      <c r="H52" s="2">
        <v>-4539.8999999999996</v>
      </c>
      <c r="I52" s="3"/>
      <c r="J52" s="2">
        <v>-33007.379999999997</v>
      </c>
      <c r="K52" s="3"/>
      <c r="L52" s="2">
        <v>15256.51</v>
      </c>
      <c r="M52" s="3"/>
      <c r="N52" s="2">
        <v>1859.81</v>
      </c>
      <c r="O52" s="3"/>
      <c r="P52" s="2">
        <v>-5822.22</v>
      </c>
      <c r="Q52" s="3"/>
      <c r="R52" s="2">
        <v>906.24</v>
      </c>
      <c r="S52" s="3"/>
      <c r="T52" s="2">
        <v>0</v>
      </c>
      <c r="U52" s="3"/>
      <c r="V52" s="2">
        <v>0</v>
      </c>
      <c r="W52" s="3"/>
      <c r="X52" s="2">
        <v>1610</v>
      </c>
      <c r="Y52" s="3"/>
      <c r="Z52" s="2">
        <v>971.1</v>
      </c>
      <c r="AA52" s="3"/>
      <c r="AB52" s="2">
        <v>0</v>
      </c>
      <c r="AC52" s="3"/>
      <c r="AD52" s="2">
        <v>0</v>
      </c>
      <c r="AE52" s="3"/>
      <c r="AF52" s="2">
        <v>-372.59</v>
      </c>
      <c r="AG52" s="3"/>
      <c r="AH52" s="2">
        <f t="shared" si="4"/>
        <v>14408.85</v>
      </c>
      <c r="AI52" s="3"/>
      <c r="AJ52" s="2">
        <v>0</v>
      </c>
      <c r="AK52" s="3"/>
      <c r="AL52" s="2">
        <v>-7959.16</v>
      </c>
      <c r="AM52" s="3"/>
      <c r="AN52" s="2">
        <v>20994.66</v>
      </c>
      <c r="AO52" s="3"/>
      <c r="AP52" s="2">
        <v>0</v>
      </c>
      <c r="AQ52" s="3"/>
      <c r="AR52" s="2">
        <f t="shared" si="5"/>
        <v>-10771.63</v>
      </c>
    </row>
    <row r="53" spans="1:44" ht="16" thickBot="1" x14ac:dyDescent="0.25">
      <c r="A53" s="1"/>
      <c r="B53" s="1" t="s">
        <v>71</v>
      </c>
      <c r="C53" s="1"/>
      <c r="D53" s="1"/>
      <c r="E53" s="1"/>
      <c r="F53" s="5">
        <f>ROUND(SUM(F48:F52),5)</f>
        <v>26120.92</v>
      </c>
      <c r="G53" s="3"/>
      <c r="H53" s="5">
        <f>ROUND(SUM(H48:H52),5)</f>
        <v>11513.31</v>
      </c>
      <c r="I53" s="3"/>
      <c r="J53" s="5">
        <f>ROUND(SUM(J48:J52),5)</f>
        <v>211806.48</v>
      </c>
      <c r="K53" s="3"/>
      <c r="L53" s="5">
        <f>ROUND(SUM(L48:L52),5)</f>
        <v>34122.129999999997</v>
      </c>
      <c r="M53" s="3"/>
      <c r="N53" s="5">
        <f>ROUND(SUM(N48:N52),5)</f>
        <v>4111.25</v>
      </c>
      <c r="O53" s="3"/>
      <c r="P53" s="5">
        <f>ROUND(SUM(P48:P52),5)</f>
        <v>140091.04999999999</v>
      </c>
      <c r="Q53" s="3"/>
      <c r="R53" s="5">
        <f>ROUND(SUM(R48:R52),5)</f>
        <v>3823.53</v>
      </c>
      <c r="S53" s="3"/>
      <c r="T53" s="5">
        <f>ROUND(SUM(T48:T52),5)</f>
        <v>0</v>
      </c>
      <c r="U53" s="3"/>
      <c r="V53" s="5">
        <f>ROUND(SUM(V48:V52),5)</f>
        <v>177.41</v>
      </c>
      <c r="W53" s="3"/>
      <c r="X53" s="5">
        <f>ROUND(SUM(X48:X52),5)</f>
        <v>5829.42</v>
      </c>
      <c r="Y53" s="3"/>
      <c r="Z53" s="5">
        <f>ROUND(SUM(Z48:Z52),5)</f>
        <v>1700.51</v>
      </c>
      <c r="AA53" s="3"/>
      <c r="AB53" s="5">
        <f>ROUND(SUM(AB48:AB52),5)</f>
        <v>0</v>
      </c>
      <c r="AC53" s="3"/>
      <c r="AD53" s="5">
        <f>ROUND(SUM(AD48:AD52),5)</f>
        <v>0</v>
      </c>
      <c r="AE53" s="3"/>
      <c r="AF53" s="5">
        <f>ROUND(SUM(AF48:AF52),5)</f>
        <v>1670.41</v>
      </c>
      <c r="AG53" s="3"/>
      <c r="AH53" s="5">
        <f t="shared" si="4"/>
        <v>191525.71</v>
      </c>
      <c r="AI53" s="3"/>
      <c r="AJ53" s="5">
        <f>ROUND(SUM(AJ48:AJ52),5)</f>
        <v>0</v>
      </c>
      <c r="AK53" s="3"/>
      <c r="AL53" s="5">
        <f>ROUND(SUM(AL48:AL52),5)</f>
        <v>14872.83</v>
      </c>
      <c r="AM53" s="3"/>
      <c r="AN53" s="5">
        <f>ROUND(SUM(AN48:AN52),5)</f>
        <v>76717.34</v>
      </c>
      <c r="AO53" s="3"/>
      <c r="AP53" s="5">
        <f>ROUND(SUM(AP48:AP52),5)</f>
        <v>0</v>
      </c>
      <c r="AQ53" s="3"/>
      <c r="AR53" s="5">
        <f t="shared" si="5"/>
        <v>532556.59</v>
      </c>
    </row>
    <row r="54" spans="1:44" s="7" customFormat="1" ht="12" thickBot="1" x14ac:dyDescent="0.2">
      <c r="A54" s="1" t="s">
        <v>72</v>
      </c>
      <c r="B54" s="1"/>
      <c r="C54" s="1"/>
      <c r="D54" s="1"/>
      <c r="E54" s="1"/>
      <c r="F54" s="6">
        <f>ROUND(F37+F47+F53,5)</f>
        <v>26120.92</v>
      </c>
      <c r="G54" s="1"/>
      <c r="H54" s="6">
        <f>ROUND(H37+H47+H53,5)</f>
        <v>12076.36</v>
      </c>
      <c r="I54" s="1"/>
      <c r="J54" s="6">
        <f>ROUND(J37+J47+J53,5)</f>
        <v>211806.48</v>
      </c>
      <c r="K54" s="1"/>
      <c r="L54" s="6">
        <f>ROUND(L37+L47+L53,5)</f>
        <v>34122.129999999997</v>
      </c>
      <c r="M54" s="1"/>
      <c r="N54" s="6">
        <f>ROUND(N37+N47+N53,5)</f>
        <v>4111.25</v>
      </c>
      <c r="O54" s="1"/>
      <c r="P54" s="6">
        <f>ROUND(P37+P47+P53,5)</f>
        <v>140091.04999999999</v>
      </c>
      <c r="Q54" s="1"/>
      <c r="R54" s="6">
        <f>ROUND(R37+R47+R53,5)</f>
        <v>3823.53</v>
      </c>
      <c r="S54" s="1"/>
      <c r="T54" s="6">
        <f>ROUND(T37+T47+T53,5)</f>
        <v>0</v>
      </c>
      <c r="U54" s="1"/>
      <c r="V54" s="6">
        <f>ROUND(V37+V47+V53,5)</f>
        <v>177.41</v>
      </c>
      <c r="W54" s="1"/>
      <c r="X54" s="6">
        <f>ROUND(X37+X47+X53,5)</f>
        <v>5829.42</v>
      </c>
      <c r="Y54" s="1"/>
      <c r="Z54" s="6">
        <f>ROUND(Z37+Z47+Z53,5)</f>
        <v>1700.51</v>
      </c>
      <c r="AA54" s="1"/>
      <c r="AB54" s="6">
        <f>ROUND(AB37+AB47+AB53,5)</f>
        <v>0</v>
      </c>
      <c r="AC54" s="1"/>
      <c r="AD54" s="6">
        <f>ROUND(AD37+AD47+AD53,5)</f>
        <v>0</v>
      </c>
      <c r="AE54" s="1"/>
      <c r="AF54" s="6">
        <f>ROUND(AF37+AF47+AF53,5)</f>
        <v>1670.41</v>
      </c>
      <c r="AG54" s="1"/>
      <c r="AH54" s="6">
        <f t="shared" si="4"/>
        <v>191525.71</v>
      </c>
      <c r="AI54" s="1"/>
      <c r="AJ54" s="6">
        <f>ROUND(AJ37+AJ47+AJ53,5)</f>
        <v>-12293</v>
      </c>
      <c r="AK54" s="1"/>
      <c r="AL54" s="6">
        <f>ROUND(AL37+AL47+AL53,5)</f>
        <v>22865.83</v>
      </c>
      <c r="AM54" s="1"/>
      <c r="AN54" s="6">
        <f>ROUND(AN37+AN47+AN53,5)</f>
        <v>81017.34</v>
      </c>
      <c r="AO54" s="1"/>
      <c r="AP54" s="6">
        <f>ROUND(AP37+AP47+AP53,5)</f>
        <v>0</v>
      </c>
      <c r="AQ54" s="1"/>
      <c r="AR54" s="6">
        <f t="shared" si="5"/>
        <v>533119.64</v>
      </c>
    </row>
    <row r="55" spans="1:44" ht="16" thickTop="1" x14ac:dyDescent="0.2"/>
  </sheetData>
  <sheetProtection algorithmName="SHA-512" hashValue="fSGLQKY6OnPx3DdCKxMF7APpjZxK/ChKfBjt7ocOUTlkisfmueGDigKLrOKj2qRkM9+EoKjw8aC7t+iIvwmUqg==" saltValue="rUh9YShwoYKeNMhe+j/gYw==" spinCount="100000" sheet="1" objects="1" scenarios="1"/>
  <pageMargins left="0.7" right="0.7" top="0.75" bottom="0.75" header="0.1" footer="0.3"/>
  <pageSetup orientation="portrait" r:id="rId1"/>
  <headerFooter>
    <oddHeader>&amp;L&amp;"Arial,Bold"&amp;8 3:42 PM
&amp;"Arial,Bold"&amp;8 2023-05-02
&amp;"Arial,Bold"&amp;8 Accrual Basis&amp;C&amp;"Arial,Bold"&amp;12 Denman Island Residents Association
&amp;"Arial,Bold"&amp;14 Balance Sheet by Class
&amp;"Arial,Bold"&amp;10 As of 31 December 2022</oddHeader>
    <oddFooter>&amp;R&amp;"Arial,Bold"&amp;8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Ron Shepherd</cp:lastModifiedBy>
  <dcterms:created xsi:type="dcterms:W3CDTF">2023-05-02T22:42:42Z</dcterms:created>
  <dcterms:modified xsi:type="dcterms:W3CDTF">2023-05-05T18:19:58Z</dcterms:modified>
</cp:coreProperties>
</file>